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90" activeTab="0"/>
  </bookViews>
  <sheets>
    <sheet name="Title-page" sheetId="1" r:id="rId1"/>
    <sheet name="Contents" sheetId="2" r:id="rId2"/>
    <sheet name="Assembly" sheetId="3" r:id="rId3"/>
    <sheet name="Half core 1" sheetId="4" r:id="rId4"/>
    <sheet name="Half core 2" sheetId="5" r:id="rId5"/>
    <sheet name="Coil 1" sheetId="6" r:id="rId6"/>
    <sheet name="Coil 2" sheetId="7" r:id="rId7"/>
    <sheet name="Mag. meas. 1" sheetId="8" r:id="rId8"/>
    <sheet name="Fig. 1" sheetId="9" r:id="rId9"/>
    <sheet name="Fig. 2" sheetId="10" r:id="rId10"/>
  </sheets>
  <definedNames/>
  <calcPr fullCalcOnLoad="1"/>
</workbook>
</file>

<file path=xl/sharedStrings.xml><?xml version="1.0" encoding="utf-8"?>
<sst xmlns="http://schemas.openxmlformats.org/spreadsheetml/2006/main" count="329" uniqueCount="212">
  <si>
    <t>-56</t>
  </si>
  <si>
    <t>-55</t>
  </si>
  <si>
    <t>3</t>
  </si>
  <si>
    <t>-54</t>
  </si>
  <si>
    <t>-53</t>
  </si>
  <si>
    <t>-52</t>
  </si>
  <si>
    <t>-51</t>
  </si>
  <si>
    <t>-50</t>
  </si>
  <si>
    <t>-49</t>
  </si>
  <si>
    <t>-48</t>
  </si>
  <si>
    <t>-47</t>
  </si>
  <si>
    <t>-46</t>
  </si>
  <si>
    <t>-45</t>
  </si>
  <si>
    <t>-44</t>
  </si>
  <si>
    <t>-43</t>
  </si>
  <si>
    <t>-42</t>
  </si>
  <si>
    <t>-41</t>
  </si>
  <si>
    <t>-40</t>
  </si>
  <si>
    <t>-39</t>
  </si>
  <si>
    <t>-38</t>
  </si>
  <si>
    <t>-37</t>
  </si>
  <si>
    <t>-36</t>
  </si>
  <si>
    <t>-35</t>
  </si>
  <si>
    <t>-34</t>
  </si>
  <si>
    <t>-33</t>
  </si>
  <si>
    <t>-32</t>
  </si>
  <si>
    <t>-31</t>
  </si>
  <si>
    <t>-30</t>
  </si>
  <si>
    <t>-29</t>
  </si>
  <si>
    <t>-28</t>
  </si>
  <si>
    <t>-27</t>
  </si>
  <si>
    <t>-26</t>
  </si>
  <si>
    <t>-25</t>
  </si>
  <si>
    <t>-24</t>
  </si>
  <si>
    <t>-23</t>
  </si>
  <si>
    <t>-22</t>
  </si>
  <si>
    <t>-21</t>
  </si>
  <si>
    <t>-20</t>
  </si>
  <si>
    <t>-19</t>
  </si>
  <si>
    <t>-18</t>
  </si>
  <si>
    <t>-17</t>
  </si>
  <si>
    <t>-16</t>
  </si>
  <si>
    <t>-15</t>
  </si>
  <si>
    <t>-14</t>
  </si>
  <si>
    <t>-13</t>
  </si>
  <si>
    <t>-12</t>
  </si>
  <si>
    <t>-11</t>
  </si>
  <si>
    <t>-10</t>
  </si>
  <si>
    <t>-9</t>
  </si>
  <si>
    <t>-8</t>
  </si>
  <si>
    <t>-7</t>
  </si>
  <si>
    <t>-6</t>
  </si>
  <si>
    <t>-5</t>
  </si>
  <si>
    <t>-4</t>
  </si>
  <si>
    <t>-3</t>
  </si>
  <si>
    <t>-2</t>
  </si>
  <si>
    <t>-1</t>
  </si>
  <si>
    <t>0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</si>
  <si>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</si>
  <si>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</si>
  <si>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</si>
  <si>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</si>
  <si>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</si>
  <si>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</si>
  <si>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</si>
  <si>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</si>
  <si>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</si>
  <si>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</si>
  <si>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</si>
  <si>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</si>
  <si>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</si>
  <si>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</si>
  <si>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</si>
  <si>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</si>
  <si>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</si>
  <si>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</si>
  <si>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</si>
  <si>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</si>
  <si>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</si>
  <si>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</si>
  <si>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</si>
  <si>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</si>
  <si>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</si>
  <si>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</si>
  <si>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</si>
  <si>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</si>
  <si>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</si>
  <si>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</si>
  <si>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</si>
  <si>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</si>
  <si>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</si>
  <si>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</si>
  <si>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</si>
  <si>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</si>
  <si>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</si>
  <si>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</si>
  <si>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</si>
  <si>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</si>
  <si>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</si>
  <si>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</si>
  <si>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</si>
  <si>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</si>
  <si>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</si>
  <si>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</si>
  <si>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</si>
  <si>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</si>
  <si>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</si>
  <si>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</si>
  <si>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</si>
  <si>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</si>
  <si>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</si>
  <si>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</si>
  <si>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</si>
  <si>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Shunt, mV</t>
  </si>
  <si>
    <t>I, A</t>
  </si>
  <si>
    <t>Normalization factor</t>
  </si>
  <si>
    <t>z, cm \ x, mm</t>
  </si>
  <si>
    <t xml:space="preserve">Magnetic field integral quality </t>
  </si>
  <si>
    <t>Magnetic field integral quality in center region</t>
  </si>
  <si>
    <t>Full magnetic field integral, [Tm]</t>
  </si>
  <si>
    <t>Magnetic field integral in center region, [Tm]</t>
  </si>
  <si>
    <t>z, m \ x, m</t>
  </si>
  <si>
    <t>The average flux density in the centre of the magnet</t>
  </si>
  <si>
    <t>The equivalent length at transverse pozition x=0 m</t>
  </si>
  <si>
    <t>Magnetic field quality in the center of the magnet</t>
  </si>
  <si>
    <t>ANNEX A: RESULTS OF MAGNETIC MEASUREMENTS</t>
  </si>
  <si>
    <t>CONTENTS</t>
  </si>
  <si>
    <t>СИБИРСКОЕ ОТДЕЛЕНИЕ РАН</t>
  </si>
  <si>
    <t xml:space="preserve"> Budker INSTITUTE </t>
  </si>
  <si>
    <t>ИНСТИТУТ ЯДЕРНОЙ ФИЗИКИ</t>
  </si>
  <si>
    <t xml:space="preserve"> OF NUCLEAR PHYSICS SB RAS</t>
  </si>
  <si>
    <t>им. Г.И.Будкера</t>
  </si>
  <si>
    <t xml:space="preserve"> 630090 Novosibirsk, </t>
  </si>
  <si>
    <t>630090 Новосибирск. РОССИЯ</t>
  </si>
  <si>
    <t xml:space="preserve"> RUSSIA</t>
  </si>
  <si>
    <t>Телефон/Phone:</t>
  </si>
  <si>
    <t>+7 (3832) 39-47-60</t>
  </si>
  <si>
    <t>Факс/Fax:</t>
  </si>
  <si>
    <t>+7 (3832) 34-21-63</t>
  </si>
  <si>
    <t>INSPECTION REPORT</t>
  </si>
  <si>
    <t>THE MCIA RESISTIVE CORRECTION DIPOLE MAGNET</t>
  </si>
  <si>
    <t>MCIA INSPECTION REPORT : ASSEMBLY</t>
  </si>
  <si>
    <t>unit</t>
  </si>
  <si>
    <t>value</t>
  </si>
  <si>
    <t>LONGITUDINAL OFFSET</t>
  </si>
  <si>
    <t>&lt; 0.25 mm</t>
  </si>
  <si>
    <t>mm</t>
  </si>
  <si>
    <t>MATING SURFACE CLEARANCES</t>
  </si>
  <si>
    <t>&lt; 0.05 mm</t>
  </si>
  <si>
    <t>OK / NOT</t>
  </si>
  <si>
    <t>VERTICAL STRAIGHTNESS</t>
  </si>
  <si>
    <t>&lt; 0.1 mm</t>
  </si>
  <si>
    <t>HORIZONTAL STRAIGHTNESS</t>
  </si>
  <si>
    <t>TRANSVERSAL POSITION</t>
  </si>
  <si>
    <t>LONGITUDINAL POSITION</t>
  </si>
  <si>
    <t>TOTAL RESISTANCE OF THE MAGNET AT 20 DEGREES CENTIGRADE</t>
  </si>
  <si>
    <t>Ohm</t>
  </si>
  <si>
    <t>RESISTANCE BETWEEN COILS AND IRON OF THE MAGNET</t>
  </si>
  <si>
    <t>&gt; 100 MOhm</t>
  </si>
  <si>
    <t>MOhm</t>
  </si>
  <si>
    <t>MAGNET VERSION (H: horizontal or V: vertical):</t>
  </si>
  <si>
    <t>MAGNET IDENTIFICATION NUMBER:</t>
  </si>
  <si>
    <t>MECHANICAL TEST AND MEASUREMENT</t>
  </si>
  <si>
    <t>POSITION OF THE TARGET HOLDER 1</t>
  </si>
  <si>
    <t>POSITION OF THE TARGET HOLDER 2</t>
  </si>
  <si>
    <t>ELECTRICAL TEST AND MEASUREMENT</t>
  </si>
  <si>
    <t>SERIAL NUMBER</t>
  </si>
  <si>
    <t>DATE</t>
  </si>
  <si>
    <t>WEIGHT OF LAMINATIONS</t>
  </si>
  <si>
    <t>kg</t>
  </si>
  <si>
    <t>LENGTH ALONG THE POLE</t>
  </si>
  <si>
    <t xml:space="preserve"> </t>
  </si>
  <si>
    <t>PERPENDICULARITY OF THE END SURFACE 1 TO A</t>
  </si>
  <si>
    <t>PERPENDICULARITY OF THE END SURFACE 1 TO B</t>
  </si>
  <si>
    <t>&lt; 0.5 mm</t>
  </si>
  <si>
    <t>PERPENDICULARITY OF THE END SURFACE 2 TO A</t>
  </si>
  <si>
    <t>PERPENDICULARITY OF THE END SURFACE 2 TO B</t>
  </si>
  <si>
    <r>
      <t xml:space="preserve">STRAIGHTNESS </t>
    </r>
    <r>
      <rPr>
        <sz val="10"/>
        <rFont val="Arial Cyr"/>
        <family val="2"/>
      </rPr>
      <t>ALONG THE POLE</t>
    </r>
  </si>
  <si>
    <t>MCIA INSPECTION REPORT : HALF CORE</t>
  </si>
  <si>
    <t>STEEL STOCK USED</t>
  </si>
  <si>
    <t>MCIA INSPECTION REPORT : COIL</t>
  </si>
  <si>
    <t>COIL RESISTANCE AT 20 DEGREES CENTIGRADE</t>
  </si>
  <si>
    <t>&lt; 5.5 Ohm</t>
  </si>
  <si>
    <t>GROUND INSULATION TEST</t>
  </si>
  <si>
    <t>INTER-TURN SHORT TEST</t>
  </si>
  <si>
    <t>INNER LENGH</t>
  </si>
  <si>
    <t>TOTAL LENGH</t>
  </si>
  <si>
    <t>INNER WIDTH</t>
  </si>
  <si>
    <t>TOTAL WIDTH</t>
  </si>
  <si>
    <t>THICKNESS</t>
  </si>
  <si>
    <t>&lt; 11.5 Ohm</t>
  </si>
  <si>
    <t>OK</t>
  </si>
  <si>
    <t>&lt; 0.2 mm</t>
  </si>
  <si>
    <t>The low-carbon steel STABOCOR M 940-50 A with adhesive insulating coating STABOLIT 70</t>
  </si>
  <si>
    <t>&lt; 0.02</t>
  </si>
  <si>
    <r>
      <t xml:space="preserve">a   </t>
    </r>
    <r>
      <rPr>
        <sz val="10"/>
        <rFont val="Arial Cyr"/>
        <family val="0"/>
      </rPr>
      <t xml:space="preserve">           16</t>
    </r>
  </si>
  <si>
    <t>Magnetic measuremet results at current I=3.5 A and y=0 m</t>
  </si>
  <si>
    <t>Fig.1. Magnetic field integral quality at current I=3.5 A and y=0 m</t>
  </si>
  <si>
    <t xml:space="preserve">Fig.2. Magnetic field integral quality in the center region of the magnet (I=3.5 A and y=0 m) </t>
  </si>
  <si>
    <t>B(I,x,z) The flux desity at current I=3.5 A and y=0 m, [Gs]</t>
  </si>
  <si>
    <t>B(I,x,z) The normalized flux desity at current I=3.5 A and calculations (y=0 m), [T]</t>
  </si>
  <si>
    <t>T</t>
  </si>
  <si>
    <t>m</t>
  </si>
  <si>
    <t>&gt; 2000</t>
  </si>
  <si>
    <t>MCIA 004</t>
  </si>
  <si>
    <t>H</t>
  </si>
  <si>
    <t>MCIA004</t>
  </si>
  <si>
    <t>004</t>
  </si>
  <si>
    <t>007</t>
  </si>
  <si>
    <t>&lt; 0.03</t>
  </si>
  <si>
    <t>008</t>
  </si>
  <si>
    <t>0.15 / 0.05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</si>
</sst>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HF&quot;#,##0_);\(&quot;CHF&quot;#,##0\)"/>
    <numFmt numFmtId="165" formatCode="&quot;CHF&quot;#,##0_);[Red]\(&quot;CHF&quot;#,##0\)"/>
    <numFmt numFmtId="166" formatCode="&quot;CHF&quot;#,##0.00_);\(&quot;CHF&quot;#,##0.00\)"/>
    <numFmt numFmtId="167" formatCode="&quot;CHF&quot;#,##0.00_);[Red]\(&quot;CHF&quot;#,##0.00\)"/>
    <numFmt numFmtId="168" formatCode="_(&quot;CHF&quot;* #,##0_);_(&quot;CHF&quot;* \(#,##0\);_(&quot;CHF&quot;* &quot;-&quot;_);_(@_)"/>
    <numFmt numFmtId="169" formatCode="_(&quot;CHF&quot;* #,##0.00_);_(&quot;CHF&quot;* \(#,##0.00\);_(&quot;CHF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"/>
    <numFmt numFmtId="179" formatCode="0.0000"/>
    <numFmt numFmtId="180" formatCode="0.000"/>
    <numFmt numFmtId="181" formatCode="0.00000"/>
    <numFmt numFmtId="182" formatCode="0.000000"/>
    <numFmt numFmtId="183" formatCode="0.0000000"/>
    <numFmt numFmtId="184" formatCode="0.00000000"/>
    <numFmt numFmtId="185" formatCode="0.000000000"/>
  </numFmts>
  <fonts count="1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  <font>
      <sz val="18"/>
      <name val="Arial CYR"/>
      <family val="2"/>
    </font>
    <font>
      <b/>
      <sz val="18"/>
      <name val="Arial Cyr"/>
      <family val="2"/>
    </font>
    <font>
      <sz val="11"/>
      <name val="Arial Cyr"/>
      <family val="2"/>
    </font>
    <font>
      <b/>
      <sz val="10.25"/>
      <name val="Arial Cyr"/>
      <family val="0"/>
    </font>
    <font>
      <sz val="10.25"/>
      <name val="Arial Cyr"/>
      <family val="0"/>
    </font>
    <font>
      <sz val="12"/>
      <name val="Arial Cyr"/>
      <family val="2"/>
    </font>
    <font>
      <sz val="18"/>
      <name val="Times New Roman Cyr"/>
      <family val="1"/>
    </font>
    <font>
      <i/>
      <sz val="14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sz val="10"/>
      <color indexed="9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79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left"/>
    </xf>
    <xf numFmtId="18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1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2" fontId="3" fillId="0" borderId="0" xfId="0" applyNumberFormat="1" applyFont="1" applyAlignment="1">
      <alignment horizontal="left"/>
    </xf>
    <xf numFmtId="181" fontId="1" fillId="0" borderId="0" xfId="0" applyNumberFormat="1" applyFont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 vertical="center" wrapText="1"/>
    </xf>
    <xf numFmtId="178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79" fontId="0" fillId="0" borderId="1" xfId="0" applyNumberFormat="1" applyBorder="1" applyAlignment="1">
      <alignment/>
    </xf>
    <xf numFmtId="179" fontId="1" fillId="0" borderId="1" xfId="0" applyNumberFormat="1" applyFon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79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 wrapText="1"/>
    </xf>
    <xf numFmtId="181" fontId="1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Fig. 1. Magnetic field integral quality at current I=3.5 A and y=0 m </a:t>
            </a:r>
          </a:p>
        </c:rich>
      </c:tx>
      <c:layout>
        <c:manualLayout>
          <c:xMode val="factor"/>
          <c:yMode val="factor"/>
          <c:x val="-0.002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45"/>
          <c:w val="0.972"/>
          <c:h val="0.9055"/>
        </c:manualLayout>
      </c:layout>
      <c:scatterChart>
        <c:scatterStyle val="smoothMarker"/>
        <c:varyColors val="0"/>
        <c:ser>
          <c:idx val="0"/>
          <c:order val="0"/>
          <c:tx>
            <c:v>y=0 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'Mag. meas. 1'!$B$120:$J$120</c:f>
              <c:numCache>
                <c:ptCount val="9"/>
                <c:pt idx="0">
                  <c:v>-0.019647</c:v>
                </c:pt>
                <c:pt idx="1">
                  <c:v>-0.014647</c:v>
                </c:pt>
                <c:pt idx="2">
                  <c:v>-0.009142</c:v>
                </c:pt>
                <c:pt idx="3">
                  <c:v>-0.004564</c:v>
                </c:pt>
                <c:pt idx="4">
                  <c:v>0.00181</c:v>
                </c:pt>
                <c:pt idx="5">
                  <c:v>0.005351</c:v>
                </c:pt>
                <c:pt idx="6">
                  <c:v>0.010516</c:v>
                </c:pt>
                <c:pt idx="7">
                  <c:v>0.015457</c:v>
                </c:pt>
                <c:pt idx="8">
                  <c:v>0.020777</c:v>
                </c:pt>
              </c:numCache>
            </c:numRef>
          </c:xVal>
          <c:yVal>
            <c:numRef>
              <c:f>'Mag. meas. 1'!$B$240:$J$240</c:f>
              <c:numCache>
                <c:ptCount val="9"/>
                <c:pt idx="0">
                  <c:v>-0.003623373942207464</c:v>
                </c:pt>
                <c:pt idx="1">
                  <c:v>-0.0009150409938121218</c:v>
                </c:pt>
                <c:pt idx="2">
                  <c:v>-0.00010776471037354796</c:v>
                </c:pt>
                <c:pt idx="3">
                  <c:v>0.00011923304131200574</c:v>
                </c:pt>
                <c:pt idx="4">
                  <c:v>0</c:v>
                </c:pt>
                <c:pt idx="5">
                  <c:v>-0.0003237405423429651</c:v>
                </c:pt>
                <c:pt idx="6">
                  <c:v>-0.001184983849911836</c:v>
                </c:pt>
                <c:pt idx="7">
                  <c:v>-0.0028412170891424227</c:v>
                </c:pt>
                <c:pt idx="8">
                  <c:v>-0.007776243798291782</c:v>
                </c:pt>
              </c:numCache>
            </c:numRef>
          </c:yVal>
          <c:smooth val="1"/>
        </c:ser>
        <c:ser>
          <c:idx val="4"/>
          <c:order val="1"/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-0.016</c:v>
              </c:pt>
              <c:pt idx="1">
                <c:v>-0.016</c:v>
              </c:pt>
            </c:numLit>
          </c:xVal>
          <c:yVal>
            <c:numLit>
              <c:ptCount val="2"/>
              <c:pt idx="0">
                <c:v>-0.01</c:v>
              </c:pt>
              <c:pt idx="1">
                <c:v>0.01</c:v>
              </c:pt>
            </c:numLit>
          </c:yVal>
          <c:smooth val="1"/>
        </c:ser>
        <c:ser>
          <c:idx val="5"/>
          <c:order val="2"/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0.016</c:v>
              </c:pt>
              <c:pt idx="1">
                <c:v>0.016</c:v>
              </c:pt>
            </c:numLit>
          </c:xVal>
          <c:yVal>
            <c:numLit>
              <c:ptCount val="2"/>
              <c:pt idx="0">
                <c:v>-0.01</c:v>
              </c:pt>
              <c:pt idx="1">
                <c:v>0.01</c:v>
              </c:pt>
            </c:numLit>
          </c:yVal>
          <c:smooth val="1"/>
        </c:ser>
        <c:axId val="10933143"/>
        <c:axId val="31289424"/>
      </c:scatterChart>
      <c:valAx>
        <c:axId val="10933143"/>
        <c:scaling>
          <c:orientation val="minMax"/>
          <c:max val="0.021"/>
          <c:min val="-0.0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x, m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.00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31289424"/>
        <c:crossesAt val="-100"/>
        <c:crossBetween val="midCat"/>
        <c:dispUnits/>
        <c:majorUnit val="0.003"/>
        <c:minorUnit val="0.001"/>
      </c:valAx>
      <c:valAx>
        <c:axId val="31289424"/>
        <c:scaling>
          <c:orientation val="minMax"/>
          <c:max val="0.002"/>
          <c:min val="-0.009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.00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10933143"/>
        <c:crossesAt val="-0.021"/>
        <c:crossBetween val="midCat"/>
        <c:dispUnits/>
        <c:majorUnit val="0.001"/>
        <c:minorUnit val="0.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Fig. 2. Magnetic field integral quality in the center region of the magnet (I=3.5 A and y=0 m)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9665"/>
          <c:h val="0.89675"/>
        </c:manualLayout>
      </c:layout>
      <c:scatterChart>
        <c:scatterStyle val="smoothMarker"/>
        <c:varyColors val="0"/>
        <c:ser>
          <c:idx val="2"/>
          <c:order val="0"/>
          <c:tx>
            <c:v>y=0 mm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'Mag. meas. 1'!$B$120:$J$120</c:f>
              <c:numCache>
                <c:ptCount val="9"/>
                <c:pt idx="0">
                  <c:v>-0.019647</c:v>
                </c:pt>
                <c:pt idx="1">
                  <c:v>-0.014647</c:v>
                </c:pt>
                <c:pt idx="2">
                  <c:v>-0.009142</c:v>
                </c:pt>
                <c:pt idx="3">
                  <c:v>-0.004564</c:v>
                </c:pt>
                <c:pt idx="4">
                  <c:v>0.00181</c:v>
                </c:pt>
                <c:pt idx="5">
                  <c:v>0.005351</c:v>
                </c:pt>
                <c:pt idx="6">
                  <c:v>0.010516</c:v>
                </c:pt>
                <c:pt idx="7">
                  <c:v>0.015457</c:v>
                </c:pt>
                <c:pt idx="8">
                  <c:v>0.020777</c:v>
                </c:pt>
              </c:numCache>
            </c:numRef>
          </c:xVal>
          <c:yVal>
            <c:numRef>
              <c:f>'Mag. meas. 1'!$B$241:$J$241</c:f>
              <c:numCache>
                <c:ptCount val="9"/>
                <c:pt idx="0">
                  <c:v>-0.0030036533429649293</c:v>
                </c:pt>
                <c:pt idx="1">
                  <c:v>-0.0011356323289942738</c:v>
                </c:pt>
                <c:pt idx="2">
                  <c:v>-0.00069263120855656</c:v>
                </c:pt>
                <c:pt idx="3">
                  <c:v>-0.00042401438849659634</c:v>
                </c:pt>
                <c:pt idx="4">
                  <c:v>0</c:v>
                </c:pt>
                <c:pt idx="5">
                  <c:v>0.00028244279149247653</c:v>
                </c:pt>
                <c:pt idx="6">
                  <c:v>0.0005579407393736524</c:v>
                </c:pt>
                <c:pt idx="7">
                  <c:v>0.00035297399087852455</c:v>
                </c:pt>
                <c:pt idx="8">
                  <c:v>-0.002714520172670931</c:v>
                </c:pt>
              </c:numCache>
            </c:numRef>
          </c:yVal>
          <c:smooth val="1"/>
        </c:ser>
        <c:ser>
          <c:idx val="3"/>
          <c:order val="1"/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-0.016</c:v>
              </c:pt>
              <c:pt idx="1">
                <c:v>-0.016</c:v>
              </c:pt>
            </c:numLit>
          </c:xVal>
          <c:yVal>
            <c:numLit>
              <c:ptCount val="2"/>
              <c:pt idx="0">
                <c:v>-0.01</c:v>
              </c:pt>
              <c:pt idx="1">
                <c:v>0.01</c:v>
              </c:pt>
            </c:numLit>
          </c:yVal>
          <c:smooth val="1"/>
        </c:ser>
        <c:ser>
          <c:idx val="4"/>
          <c:order val="2"/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0.016</c:v>
              </c:pt>
              <c:pt idx="1">
                <c:v>0.016</c:v>
              </c:pt>
            </c:numLit>
          </c:xVal>
          <c:yVal>
            <c:numLit>
              <c:ptCount val="2"/>
              <c:pt idx="0">
                <c:v>-0.01</c:v>
              </c:pt>
              <c:pt idx="1">
                <c:v>0.01</c:v>
              </c:pt>
            </c:numLit>
          </c:yVal>
          <c:smooth val="1"/>
        </c:ser>
        <c:axId val="13169361"/>
        <c:axId val="51415386"/>
      </c:scatterChart>
      <c:valAx>
        <c:axId val="13169361"/>
        <c:scaling>
          <c:orientation val="minMax"/>
          <c:max val="0.021"/>
          <c:min val="-0.0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x, m</a:t>
                </a:r>
              </a:p>
            </c:rich>
          </c:tx>
          <c:layout>
            <c:manualLayout>
              <c:xMode val="factor"/>
              <c:yMode val="factor"/>
              <c:x val="0.02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.00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51415386"/>
        <c:crossesAt val="-100"/>
        <c:crossBetween val="midCat"/>
        <c:dispUnits/>
        <c:majorUnit val="0.003"/>
        <c:minorUnit val="0.001"/>
      </c:valAx>
      <c:valAx>
        <c:axId val="51415386"/>
        <c:scaling>
          <c:orientation val="minMax"/>
          <c:max val="0.002"/>
          <c:min val="-0.004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.00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13169361"/>
        <c:crossesAt val="-0.021"/>
        <c:crossBetween val="midCat"/>
        <c:dispUnits/>
        <c:majorUnit val="0.001"/>
        <c:minorUnit val="0.000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1.1811023622047245" bottom="0.7874015748031497" header="0.5118110236220472" footer="0.5118110236220472"/>
  <pageSetup horizontalDpi="1200" verticalDpi="1200" orientation="landscape" paperSize="9"/>
  <headerFooter>
    <oddFooter>&amp;L&amp;P+14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1.1811023622047245" bottom="0.7874015748031497" header="0.5118110236220472" footer="0.5118110236220472"/>
  <pageSetup horizontalDpi="1200" verticalDpi="1200" orientation="landscape" paperSize="9"/>
  <headerFooter>
    <oddFooter>&amp;L&amp;P+15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24</xdr:row>
      <xdr:rowOff>19050</xdr:rowOff>
    </xdr:from>
    <xdr:to>
      <xdr:col>8</xdr:col>
      <xdr:colOff>428625</xdr:colOff>
      <xdr:row>47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572000"/>
          <a:ext cx="595312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161925</xdr:rowOff>
    </xdr:from>
    <xdr:to>
      <xdr:col>3</xdr:col>
      <xdr:colOff>1038225</xdr:colOff>
      <xdr:row>24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0"/>
          <a:ext cx="6286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161925</xdr:rowOff>
    </xdr:from>
    <xdr:to>
      <xdr:col>3</xdr:col>
      <xdr:colOff>1000125</xdr:colOff>
      <xdr:row>24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0"/>
          <a:ext cx="6267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</cdr:y>
    </cdr:from>
    <cdr:to>
      <cdr:x>0.095</cdr:x>
      <cdr:y>0.0995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0" y="0"/>
          <a:ext cx="495300" cy="5715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</cdr:y>
    </cdr:from>
    <cdr:to>
      <cdr:x>0.095</cdr:x>
      <cdr:y>0.0995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0" y="0"/>
          <a:ext cx="495300" cy="5715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75" workbookViewId="0" topLeftCell="A1">
      <selection activeCell="A1" sqref="A1:D1"/>
    </sheetView>
  </sheetViews>
  <sheetFormatPr defaultColWidth="9.00390625" defaultRowHeight="12.75"/>
  <cols>
    <col min="4" max="4" width="7.25390625" style="0" customWidth="1"/>
    <col min="5" max="5" width="14.625" style="0" customWidth="1"/>
  </cols>
  <sheetData>
    <row r="1" spans="1:9" ht="15">
      <c r="A1" s="49" t="s">
        <v>127</v>
      </c>
      <c r="B1" s="49"/>
      <c r="C1" s="49"/>
      <c r="D1" s="49"/>
      <c r="E1" s="8"/>
      <c r="F1" s="50" t="s">
        <v>128</v>
      </c>
      <c r="G1" s="50"/>
      <c r="H1" s="50"/>
      <c r="I1" s="50"/>
    </row>
    <row r="2" spans="1:9" ht="15">
      <c r="A2" s="49" t="s">
        <v>129</v>
      </c>
      <c r="B2" s="49"/>
      <c r="C2" s="49"/>
      <c r="D2" s="49"/>
      <c r="E2" s="8"/>
      <c r="F2" s="50" t="s">
        <v>130</v>
      </c>
      <c r="G2" s="50"/>
      <c r="H2" s="50"/>
      <c r="I2" s="50"/>
    </row>
    <row r="3" spans="1:9" ht="15">
      <c r="A3" s="49" t="s">
        <v>131</v>
      </c>
      <c r="B3" s="49"/>
      <c r="C3" s="49"/>
      <c r="D3" s="49"/>
      <c r="E3" s="8"/>
      <c r="F3" s="50" t="s">
        <v>132</v>
      </c>
      <c r="G3" s="50"/>
      <c r="H3" s="50"/>
      <c r="I3" s="50"/>
    </row>
    <row r="4" spans="1:9" ht="15">
      <c r="A4" s="49" t="s">
        <v>133</v>
      </c>
      <c r="B4" s="49"/>
      <c r="C4" s="49"/>
      <c r="D4" s="49"/>
      <c r="E4" s="8"/>
      <c r="F4" s="50" t="s">
        <v>134</v>
      </c>
      <c r="G4" s="50"/>
      <c r="H4" s="50"/>
      <c r="I4" s="50"/>
    </row>
    <row r="5" spans="1:9" ht="15">
      <c r="A5" s="8"/>
      <c r="B5" s="8"/>
      <c r="C5" s="8"/>
      <c r="D5" s="8"/>
      <c r="E5" s="8"/>
      <c r="G5" s="8"/>
      <c r="H5" s="8"/>
      <c r="I5" s="8"/>
    </row>
    <row r="6" spans="1:9" ht="15">
      <c r="A6" s="8"/>
      <c r="B6" s="8"/>
      <c r="C6" s="8"/>
      <c r="D6" s="8"/>
      <c r="E6" s="8"/>
      <c r="F6" s="8"/>
      <c r="G6" s="8"/>
      <c r="H6" s="8"/>
      <c r="I6" s="8"/>
    </row>
    <row r="7" spans="1:9" ht="15">
      <c r="A7" s="8"/>
      <c r="B7" s="8"/>
      <c r="C7" s="8"/>
      <c r="D7" s="8"/>
      <c r="E7" s="8"/>
      <c r="F7" s="8"/>
      <c r="G7" s="8"/>
      <c r="H7" s="8"/>
      <c r="I7" s="8"/>
    </row>
    <row r="8" spans="1:9" ht="15">
      <c r="A8" s="9" t="s">
        <v>135</v>
      </c>
      <c r="B8" s="9"/>
      <c r="C8" s="10" t="s">
        <v>136</v>
      </c>
      <c r="D8" s="9"/>
      <c r="E8" s="8"/>
      <c r="F8" s="8"/>
      <c r="G8" s="8"/>
      <c r="H8" s="8"/>
      <c r="I8" s="8"/>
    </row>
    <row r="9" spans="1:9" ht="15">
      <c r="A9" s="9" t="s">
        <v>137</v>
      </c>
      <c r="B9" s="9"/>
      <c r="C9" s="10" t="s">
        <v>138</v>
      </c>
      <c r="D9" s="9"/>
      <c r="E9" s="8"/>
      <c r="F9" s="8"/>
      <c r="G9" s="8"/>
      <c r="H9" s="8"/>
      <c r="I9" s="8"/>
    </row>
    <row r="10" spans="1:9" ht="15">
      <c r="A10" s="8"/>
      <c r="B10" s="8"/>
      <c r="C10" s="8"/>
      <c r="D10" s="8"/>
      <c r="E10" s="8"/>
      <c r="F10" s="8"/>
      <c r="G10" s="8"/>
      <c r="H10" s="8"/>
      <c r="I10" s="8"/>
    </row>
    <row r="11" spans="1:9" ht="15">
      <c r="A11" s="8"/>
      <c r="B11" s="8"/>
      <c r="C11" s="8"/>
      <c r="D11" s="8"/>
      <c r="E11" s="8"/>
      <c r="F11" s="8"/>
      <c r="G11" s="8"/>
      <c r="H11" s="8"/>
      <c r="I11" s="8"/>
    </row>
    <row r="17" spans="3:7" ht="23.25">
      <c r="C17" s="47" t="s">
        <v>139</v>
      </c>
      <c r="D17" s="47"/>
      <c r="E17" s="47"/>
      <c r="F17" s="47"/>
      <c r="G17" s="47"/>
    </row>
    <row r="20" spans="1:9" ht="18.75">
      <c r="A20" s="48" t="s">
        <v>140</v>
      </c>
      <c r="B20" s="48"/>
      <c r="C20" s="48"/>
      <c r="D20" s="48"/>
      <c r="E20" s="48"/>
      <c r="F20" s="48"/>
      <c r="G20" s="48"/>
      <c r="H20" s="48"/>
      <c r="I20" s="48"/>
    </row>
    <row r="21" ht="18">
      <c r="D21" s="11"/>
    </row>
    <row r="22" ht="18.75">
      <c r="E22" s="32" t="s">
        <v>204</v>
      </c>
    </row>
  </sheetData>
  <mergeCells count="10">
    <mergeCell ref="A1:D1"/>
    <mergeCell ref="F1:I1"/>
    <mergeCell ref="A2:D2"/>
    <mergeCell ref="F2:I2"/>
    <mergeCell ref="C17:G17"/>
    <mergeCell ref="A20:I20"/>
    <mergeCell ref="A3:D3"/>
    <mergeCell ref="F3:I3"/>
    <mergeCell ref="A4:D4"/>
    <mergeCell ref="F4:I4"/>
  </mergeCells>
  <printOptions/>
  <pageMargins left="1.1811023622047245" right="0.3937007874015748" top="0.984251968503937" bottom="0.984251968503937" header="0.5118110236220472" footer="0.5118110236220472"/>
  <pageSetup horizontalDpi="1200" verticalDpi="1200" orientation="portrait" paperSize="9" r:id="rId4"/>
  <drawing r:id="rId3"/>
  <legacyDrawing r:id="rId2"/>
  <oleObjects>
    <oleObject progId="Word.Document.8" shapeId="15883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="75" zoomScaleNormal="75" zoomScaleSheetLayoutView="75" workbookViewId="0" topLeftCell="A1">
      <selection activeCell="A1" sqref="A1:H1"/>
    </sheetView>
  </sheetViews>
  <sheetFormatPr defaultColWidth="9.00390625" defaultRowHeight="12.75"/>
  <cols>
    <col min="7" max="7" width="15.00390625" style="0" customWidth="1"/>
    <col min="9" max="9" width="3.625" style="0" bestFit="1" customWidth="1"/>
  </cols>
  <sheetData>
    <row r="1" spans="1:8" s="6" customFormat="1" ht="23.25">
      <c r="A1" s="52" t="s">
        <v>126</v>
      </c>
      <c r="B1" s="52"/>
      <c r="C1" s="52"/>
      <c r="D1" s="52"/>
      <c r="E1" s="52"/>
      <c r="F1" s="52"/>
      <c r="G1" s="52"/>
      <c r="H1" s="52"/>
    </row>
    <row r="2" spans="1:8" s="6" customFormat="1" ht="23.25">
      <c r="A2" s="29"/>
      <c r="B2" s="29"/>
      <c r="C2" s="29"/>
      <c r="D2" s="28"/>
      <c r="E2" s="28"/>
      <c r="F2" s="28"/>
      <c r="G2" s="28"/>
      <c r="H2" s="28"/>
    </row>
    <row r="3" spans="1:8" s="6" customFormat="1" ht="23.25">
      <c r="A3" s="26" t="s">
        <v>141</v>
      </c>
      <c r="B3" s="29"/>
      <c r="C3" s="29"/>
      <c r="D3" s="28"/>
      <c r="E3" s="28"/>
      <c r="F3" s="28"/>
      <c r="G3" s="28"/>
      <c r="H3" s="30">
        <v>3</v>
      </c>
    </row>
    <row r="4" spans="1:8" s="6" customFormat="1" ht="23.25">
      <c r="A4" s="26" t="s">
        <v>178</v>
      </c>
      <c r="B4" s="29"/>
      <c r="C4" s="29"/>
      <c r="D4" s="28"/>
      <c r="E4" s="28"/>
      <c r="F4" s="28"/>
      <c r="G4" s="28"/>
      <c r="H4" s="30">
        <v>4</v>
      </c>
    </row>
    <row r="5" spans="1:8" s="6" customFormat="1" ht="23.25">
      <c r="A5" s="26" t="s">
        <v>178</v>
      </c>
      <c r="B5" s="29"/>
      <c r="C5" s="29"/>
      <c r="D5" s="28"/>
      <c r="E5" s="28"/>
      <c r="F5" s="28"/>
      <c r="G5" s="28"/>
      <c r="H5" s="30">
        <v>5</v>
      </c>
    </row>
    <row r="6" spans="1:8" s="6" customFormat="1" ht="23.25">
      <c r="A6" s="26" t="s">
        <v>180</v>
      </c>
      <c r="B6" s="29"/>
      <c r="C6" s="29"/>
      <c r="D6" s="28"/>
      <c r="E6" s="28"/>
      <c r="F6" s="28"/>
      <c r="G6" s="28"/>
      <c r="H6" s="30">
        <v>6</v>
      </c>
    </row>
    <row r="7" spans="1:8" s="6" customFormat="1" ht="23.25">
      <c r="A7" s="26" t="s">
        <v>180</v>
      </c>
      <c r="B7" s="29"/>
      <c r="C7" s="29"/>
      <c r="D7" s="28"/>
      <c r="E7" s="28"/>
      <c r="F7" s="28"/>
      <c r="G7" s="28"/>
      <c r="H7" s="30">
        <v>7</v>
      </c>
    </row>
    <row r="8" spans="1:8" s="6" customFormat="1" ht="23.25">
      <c r="A8" s="26" t="s">
        <v>125</v>
      </c>
      <c r="B8" s="29"/>
      <c r="C8" s="29"/>
      <c r="D8" s="28"/>
      <c r="E8" s="28"/>
      <c r="F8" s="28"/>
      <c r="G8" s="28"/>
      <c r="H8" s="30"/>
    </row>
    <row r="9" spans="1:9" ht="19.5" customHeight="1">
      <c r="A9" s="25" t="s">
        <v>196</v>
      </c>
      <c r="B9" s="21"/>
      <c r="C9" s="21"/>
      <c r="D9" s="21"/>
      <c r="E9" s="21"/>
      <c r="F9" s="21"/>
      <c r="G9" s="23"/>
      <c r="H9" s="21">
        <v>8</v>
      </c>
      <c r="I9" s="21"/>
    </row>
    <row r="10" spans="1:9" ht="19.5" customHeight="1">
      <c r="A10" s="51" t="s">
        <v>197</v>
      </c>
      <c r="B10" s="51"/>
      <c r="C10" s="51"/>
      <c r="D10" s="51"/>
      <c r="E10" s="51"/>
      <c r="F10" s="51"/>
      <c r="G10" s="51"/>
      <c r="H10" s="33">
        <v>15</v>
      </c>
      <c r="I10" s="21"/>
    </row>
    <row r="11" spans="1:9" ht="39.75" customHeight="1">
      <c r="A11" s="51" t="s">
        <v>198</v>
      </c>
      <c r="B11" s="51"/>
      <c r="C11" s="51"/>
      <c r="D11" s="51"/>
      <c r="E11" s="51"/>
      <c r="F11" s="51"/>
      <c r="G11" s="51"/>
      <c r="H11" s="27" t="s">
        <v>195</v>
      </c>
      <c r="I11" s="21"/>
    </row>
  </sheetData>
  <mergeCells count="3">
    <mergeCell ref="A10:G10"/>
    <mergeCell ref="A11:G11"/>
    <mergeCell ref="A1:H1"/>
  </mergeCells>
  <printOptions/>
  <pageMargins left="1.1811023622047245" right="0.7874015748031497" top="0.984251968503937" bottom="0.984251968503937" header="0.5118110236220472" footer="0.5118110236220472"/>
  <pageSetup horizontalDpi="1200" verticalDpi="1200" orientation="portrait" paperSize="9" r:id="rId1"/>
  <headerFooter alignWithMargins="0">
    <oddFooter>&amp;R&amp;P+1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75" zoomScaleNormal="75" zoomScaleSheetLayoutView="75" workbookViewId="0" topLeftCell="A1">
      <selection activeCell="A1" sqref="A1:D1"/>
    </sheetView>
  </sheetViews>
  <sheetFormatPr defaultColWidth="9.00390625" defaultRowHeight="12.75"/>
  <cols>
    <col min="1" max="1" width="44.75390625" style="0" bestFit="1" customWidth="1"/>
    <col min="2" max="2" width="13.125" style="0" bestFit="1" customWidth="1"/>
    <col min="3" max="3" width="10.00390625" style="0" bestFit="1" customWidth="1"/>
    <col min="4" max="4" width="14.25390625" style="0" customWidth="1"/>
  </cols>
  <sheetData>
    <row r="1" spans="1:4" ht="23.25">
      <c r="A1" s="53" t="s">
        <v>141</v>
      </c>
      <c r="B1" s="54"/>
      <c r="C1" s="54"/>
      <c r="D1" s="55"/>
    </row>
    <row r="2" spans="1:4" ht="19.5" customHeight="1">
      <c r="A2" s="23"/>
      <c r="B2" s="23"/>
      <c r="C2" s="23"/>
      <c r="D2" s="23"/>
    </row>
    <row r="3" spans="1:4" ht="19.5" customHeight="1">
      <c r="A3" s="22" t="s">
        <v>160</v>
      </c>
      <c r="B3" s="60" t="s">
        <v>205</v>
      </c>
      <c r="C3" s="60"/>
      <c r="D3" s="23"/>
    </row>
    <row r="4" spans="1:4" ht="19.5" customHeight="1">
      <c r="A4" s="22" t="s">
        <v>161</v>
      </c>
      <c r="B4" s="60" t="s">
        <v>206</v>
      </c>
      <c r="C4" s="60"/>
      <c r="D4" s="23"/>
    </row>
    <row r="5" spans="1:4" ht="19.5" customHeight="1">
      <c r="A5" s="22" t="s">
        <v>167</v>
      </c>
      <c r="B5" s="59">
        <v>37609</v>
      </c>
      <c r="C5" s="60"/>
      <c r="D5" s="23"/>
    </row>
    <row r="6" spans="1:4" ht="19.5" customHeight="1">
      <c r="A6" s="16"/>
      <c r="B6" s="16"/>
      <c r="C6" s="16"/>
      <c r="D6" s="24"/>
    </row>
    <row r="7" spans="1:4" ht="19.5" customHeight="1">
      <c r="A7" s="56" t="s">
        <v>162</v>
      </c>
      <c r="B7" s="57"/>
      <c r="C7" s="57"/>
      <c r="D7" s="58"/>
    </row>
    <row r="8" spans="1:4" ht="19.5" customHeight="1">
      <c r="A8" s="12"/>
      <c r="B8" s="12"/>
      <c r="C8" s="12" t="s">
        <v>142</v>
      </c>
      <c r="D8" s="12" t="s">
        <v>143</v>
      </c>
    </row>
    <row r="9" spans="1:4" ht="19.5" customHeight="1">
      <c r="A9" s="20" t="s">
        <v>144</v>
      </c>
      <c r="B9" s="13" t="s">
        <v>145</v>
      </c>
      <c r="C9" s="12" t="s">
        <v>146</v>
      </c>
      <c r="D9" s="12" t="s">
        <v>211</v>
      </c>
    </row>
    <row r="10" spans="1:4" ht="19.5" customHeight="1">
      <c r="A10" s="20" t="s">
        <v>147</v>
      </c>
      <c r="B10" s="13" t="s">
        <v>148</v>
      </c>
      <c r="C10" s="12" t="s">
        <v>149</v>
      </c>
      <c r="D10" s="12" t="s">
        <v>191</v>
      </c>
    </row>
    <row r="11" spans="1:4" ht="19.5" customHeight="1">
      <c r="A11" s="20" t="s">
        <v>150</v>
      </c>
      <c r="B11" s="13" t="s">
        <v>151</v>
      </c>
      <c r="C11" s="12" t="s">
        <v>146</v>
      </c>
      <c r="D11" s="12">
        <v>0.02</v>
      </c>
    </row>
    <row r="12" spans="1:4" ht="19.5" customHeight="1">
      <c r="A12" s="20" t="s">
        <v>152</v>
      </c>
      <c r="B12" s="13" t="s">
        <v>151</v>
      </c>
      <c r="C12" s="12" t="s">
        <v>146</v>
      </c>
      <c r="D12" s="12">
        <v>0.02</v>
      </c>
    </row>
    <row r="13" spans="1:4" ht="19.5" customHeight="1">
      <c r="A13" s="18"/>
      <c r="B13" s="16"/>
      <c r="C13" s="18"/>
      <c r="D13" s="18"/>
    </row>
    <row r="14" spans="1:4" ht="19.5" customHeight="1">
      <c r="A14" s="61" t="s">
        <v>163</v>
      </c>
      <c r="B14" s="62"/>
      <c r="C14" s="62"/>
      <c r="D14" s="63"/>
    </row>
    <row r="15" spans="1:4" ht="19.5" customHeight="1">
      <c r="A15" s="19" t="s">
        <v>153</v>
      </c>
      <c r="B15" s="14"/>
      <c r="C15" s="14" t="s">
        <v>146</v>
      </c>
      <c r="D15" s="14"/>
    </row>
    <row r="16" spans="1:4" ht="19.5" customHeight="1">
      <c r="A16" s="19" t="s">
        <v>154</v>
      </c>
      <c r="B16" s="14"/>
      <c r="C16" s="14" t="s">
        <v>146</v>
      </c>
      <c r="D16" s="14"/>
    </row>
    <row r="17" spans="1:4" ht="19.5" customHeight="1">
      <c r="A17" s="17"/>
      <c r="B17" s="17"/>
      <c r="C17" s="17"/>
      <c r="D17" s="17"/>
    </row>
    <row r="18" spans="1:4" ht="19.5" customHeight="1">
      <c r="A18" s="64" t="s">
        <v>164</v>
      </c>
      <c r="B18" s="65"/>
      <c r="C18" s="65"/>
      <c r="D18" s="66"/>
    </row>
    <row r="19" spans="1:4" ht="19.5" customHeight="1">
      <c r="A19" s="19" t="s">
        <v>153</v>
      </c>
      <c r="B19" s="14"/>
      <c r="C19" s="14" t="s">
        <v>146</v>
      </c>
      <c r="D19" s="14"/>
    </row>
    <row r="20" spans="1:4" ht="19.5" customHeight="1">
      <c r="A20" s="19" t="s">
        <v>154</v>
      </c>
      <c r="B20" s="14"/>
      <c r="C20" s="14" t="s">
        <v>146</v>
      </c>
      <c r="D20" s="14"/>
    </row>
    <row r="21" spans="1:4" ht="19.5" customHeight="1">
      <c r="A21" s="17"/>
      <c r="B21" s="17"/>
      <c r="C21" s="17"/>
      <c r="D21" s="17"/>
    </row>
    <row r="22" spans="1:4" ht="19.5" customHeight="1">
      <c r="A22" s="56" t="s">
        <v>165</v>
      </c>
      <c r="B22" s="57"/>
      <c r="C22" s="57"/>
      <c r="D22" s="58"/>
    </row>
    <row r="23" spans="1:4" ht="19.5" customHeight="1">
      <c r="A23" s="12"/>
      <c r="B23" s="12"/>
      <c r="C23" s="12" t="s">
        <v>142</v>
      </c>
      <c r="D23" s="12" t="s">
        <v>143</v>
      </c>
    </row>
    <row r="24" spans="1:4" ht="30" customHeight="1">
      <c r="A24" s="15" t="s">
        <v>155</v>
      </c>
      <c r="B24" s="13" t="s">
        <v>190</v>
      </c>
      <c r="C24" s="13" t="s">
        <v>156</v>
      </c>
      <c r="D24" s="13">
        <v>9.72</v>
      </c>
    </row>
    <row r="25" spans="1:4" ht="30" customHeight="1">
      <c r="A25" s="15" t="s">
        <v>157</v>
      </c>
      <c r="B25" s="13" t="s">
        <v>158</v>
      </c>
      <c r="C25" s="13" t="s">
        <v>159</v>
      </c>
      <c r="D25" s="13" t="s">
        <v>203</v>
      </c>
    </row>
  </sheetData>
  <mergeCells count="8">
    <mergeCell ref="A1:D1"/>
    <mergeCell ref="A7:D7"/>
    <mergeCell ref="B5:C5"/>
    <mergeCell ref="A22:D22"/>
    <mergeCell ref="A14:D14"/>
    <mergeCell ref="A18:D18"/>
    <mergeCell ref="B3:C3"/>
    <mergeCell ref="B4:C4"/>
  </mergeCells>
  <printOptions/>
  <pageMargins left="1.1811023622047245" right="0.5905511811023623" top="0.984251968503937" bottom="0.984251968503937" header="0.5118110236220472" footer="0.5118110236220472"/>
  <pageSetup horizontalDpi="1200" verticalDpi="1200" orientation="portrait" paperSize="9" r:id="rId1"/>
  <headerFooter alignWithMargins="0">
    <oddFooter>&amp;R&amp;P+2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75" zoomScaleNormal="75" zoomScaleSheetLayoutView="75" workbookViewId="0" topLeftCell="A1">
      <selection activeCell="A1" sqref="A1:D1"/>
    </sheetView>
  </sheetViews>
  <sheetFormatPr defaultColWidth="9.00390625" defaultRowHeight="12.75"/>
  <cols>
    <col min="1" max="1" width="50.00390625" style="0" bestFit="1" customWidth="1"/>
    <col min="2" max="2" width="9.875" style="0" customWidth="1"/>
    <col min="3" max="3" width="9.00390625" style="0" customWidth="1"/>
    <col min="4" max="4" width="13.875" style="0" customWidth="1"/>
  </cols>
  <sheetData>
    <row r="1" spans="1:4" ht="23.25" customHeight="1">
      <c r="A1" s="68" t="s">
        <v>178</v>
      </c>
      <c r="B1" s="68"/>
      <c r="C1" s="68"/>
      <c r="D1" s="68"/>
    </row>
    <row r="2" spans="1:4" ht="19.5" customHeight="1">
      <c r="A2" s="23"/>
      <c r="B2" s="23"/>
      <c r="C2" s="23"/>
      <c r="D2" s="23"/>
    </row>
    <row r="3" spans="1:4" ht="19.5" customHeight="1">
      <c r="A3" s="19" t="s">
        <v>166</v>
      </c>
      <c r="B3" s="69" t="s">
        <v>207</v>
      </c>
      <c r="C3" s="70"/>
      <c r="D3" s="23"/>
    </row>
    <row r="4" spans="1:4" ht="19.5" customHeight="1">
      <c r="A4" s="19" t="s">
        <v>167</v>
      </c>
      <c r="B4" s="71">
        <v>37596</v>
      </c>
      <c r="C4" s="63"/>
      <c r="D4" s="23"/>
    </row>
    <row r="5" spans="1:4" ht="19.5" customHeight="1">
      <c r="A5" s="23"/>
      <c r="B5" s="23"/>
      <c r="C5" s="23"/>
      <c r="D5" s="23"/>
    </row>
    <row r="6" spans="1:4" ht="19.5" customHeight="1">
      <c r="A6" s="67" t="s">
        <v>179</v>
      </c>
      <c r="B6" s="67"/>
      <c r="C6" s="67"/>
      <c r="D6" s="67"/>
    </row>
    <row r="7" spans="1:4" ht="60" customHeight="1">
      <c r="A7" s="72" t="s">
        <v>193</v>
      </c>
      <c r="B7" s="73"/>
      <c r="C7" s="73"/>
      <c r="D7" s="74"/>
    </row>
    <row r="8" spans="1:4" ht="19.5" customHeight="1">
      <c r="A8" s="12"/>
      <c r="B8" s="12"/>
      <c r="C8" s="12" t="s">
        <v>142</v>
      </c>
      <c r="D8" s="12" t="s">
        <v>143</v>
      </c>
    </row>
    <row r="9" spans="1:4" ht="19.5" customHeight="1">
      <c r="A9" s="20" t="s">
        <v>168</v>
      </c>
      <c r="B9" s="12"/>
      <c r="C9" s="12" t="s">
        <v>169</v>
      </c>
      <c r="D9" s="12">
        <v>77.82</v>
      </c>
    </row>
    <row r="10" spans="1:4" ht="19.5" customHeight="1">
      <c r="A10" s="23"/>
      <c r="B10" s="23"/>
      <c r="C10" s="23"/>
      <c r="D10" s="23"/>
    </row>
    <row r="11" spans="1:4" ht="19.5" customHeight="1">
      <c r="A11" s="67" t="s">
        <v>162</v>
      </c>
      <c r="B11" s="67"/>
      <c r="C11" s="67"/>
      <c r="D11" s="67"/>
    </row>
    <row r="12" spans="1:4" ht="19.5" customHeight="1">
      <c r="A12" s="12"/>
      <c r="B12" s="12"/>
      <c r="C12" s="12" t="s">
        <v>142</v>
      </c>
      <c r="D12" s="12" t="s">
        <v>143</v>
      </c>
    </row>
    <row r="13" spans="1:4" ht="19.5" customHeight="1">
      <c r="A13" s="22" t="s">
        <v>170</v>
      </c>
      <c r="B13" s="13" t="s">
        <v>171</v>
      </c>
      <c r="C13" s="13" t="s">
        <v>146</v>
      </c>
      <c r="D13" s="31">
        <v>450</v>
      </c>
    </row>
    <row r="14" spans="1:4" ht="19.5" customHeight="1">
      <c r="A14" s="22" t="s">
        <v>172</v>
      </c>
      <c r="B14" s="13" t="s">
        <v>174</v>
      </c>
      <c r="C14" s="13" t="s">
        <v>146</v>
      </c>
      <c r="D14" s="12">
        <v>0.03</v>
      </c>
    </row>
    <row r="15" spans="1:4" ht="19.5" customHeight="1">
      <c r="A15" s="22" t="s">
        <v>173</v>
      </c>
      <c r="B15" s="13" t="s">
        <v>192</v>
      </c>
      <c r="C15" s="13" t="s">
        <v>146</v>
      </c>
      <c r="D15" s="12" t="s">
        <v>194</v>
      </c>
    </row>
    <row r="16" spans="1:4" ht="19.5" customHeight="1">
      <c r="A16" s="22" t="s">
        <v>175</v>
      </c>
      <c r="B16" s="13" t="s">
        <v>174</v>
      </c>
      <c r="C16" s="13" t="s">
        <v>146</v>
      </c>
      <c r="D16" s="12">
        <v>0.12</v>
      </c>
    </row>
    <row r="17" spans="1:4" ht="19.5" customHeight="1">
      <c r="A17" s="22" t="s">
        <v>176</v>
      </c>
      <c r="B17" s="13" t="s">
        <v>192</v>
      </c>
      <c r="C17" s="13" t="s">
        <v>146</v>
      </c>
      <c r="D17" s="12" t="s">
        <v>209</v>
      </c>
    </row>
    <row r="18" spans="1:4" ht="19.5" customHeight="1">
      <c r="A18" s="22" t="s">
        <v>177</v>
      </c>
      <c r="B18" s="13" t="s">
        <v>171</v>
      </c>
      <c r="C18" s="13" t="s">
        <v>146</v>
      </c>
      <c r="D18" s="12">
        <v>0.02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mergeCells count="6">
    <mergeCell ref="A11:D11"/>
    <mergeCell ref="A1:D1"/>
    <mergeCell ref="B3:C3"/>
    <mergeCell ref="B4:C4"/>
    <mergeCell ref="A6:D6"/>
    <mergeCell ref="A7:D7"/>
  </mergeCells>
  <printOptions/>
  <pageMargins left="1.1811023622047245" right="0.5905511811023623" top="0.984251968503937" bottom="0.984251968503937" header="0.5118110236220472" footer="0.5118110236220472"/>
  <pageSetup horizontalDpi="1200" verticalDpi="1200" orientation="portrait" paperSize="9" r:id="rId2"/>
  <headerFooter alignWithMargins="0">
    <oddFooter>&amp;R&amp;P+3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75" zoomScaleNormal="75" zoomScaleSheetLayoutView="75" workbookViewId="0" topLeftCell="A1">
      <selection activeCell="A1" sqref="A1:D1"/>
    </sheetView>
  </sheetViews>
  <sheetFormatPr defaultColWidth="9.00390625" defaultRowHeight="12.75"/>
  <cols>
    <col min="1" max="1" width="50.00390625" style="0" customWidth="1"/>
    <col min="2" max="2" width="10.125" style="0" customWidth="1"/>
    <col min="4" max="4" width="13.375" style="0" customWidth="1"/>
  </cols>
  <sheetData>
    <row r="1" spans="1:4" ht="23.25">
      <c r="A1" s="68" t="s">
        <v>178</v>
      </c>
      <c r="B1" s="68"/>
      <c r="C1" s="68"/>
      <c r="D1" s="68"/>
    </row>
    <row r="2" spans="1:4" ht="19.5" customHeight="1">
      <c r="A2" s="23"/>
      <c r="B2" s="23"/>
      <c r="C2" s="23"/>
      <c r="D2" s="23"/>
    </row>
    <row r="3" spans="1:4" ht="19.5" customHeight="1">
      <c r="A3" s="19" t="s">
        <v>166</v>
      </c>
      <c r="B3" s="69" t="s">
        <v>208</v>
      </c>
      <c r="C3" s="70"/>
      <c r="D3" s="23"/>
    </row>
    <row r="4" spans="1:4" ht="19.5" customHeight="1">
      <c r="A4" s="19" t="s">
        <v>167</v>
      </c>
      <c r="B4" s="71">
        <v>37596</v>
      </c>
      <c r="C4" s="63"/>
      <c r="D4" s="23"/>
    </row>
    <row r="5" spans="1:4" ht="19.5" customHeight="1">
      <c r="A5" s="23"/>
      <c r="B5" s="23"/>
      <c r="C5" s="23"/>
      <c r="D5" s="23"/>
    </row>
    <row r="6" spans="1:4" ht="19.5" customHeight="1">
      <c r="A6" s="67" t="s">
        <v>179</v>
      </c>
      <c r="B6" s="67"/>
      <c r="C6" s="67"/>
      <c r="D6" s="67"/>
    </row>
    <row r="7" spans="1:4" ht="60" customHeight="1">
      <c r="A7" s="72" t="s">
        <v>193</v>
      </c>
      <c r="B7" s="73"/>
      <c r="C7" s="73"/>
      <c r="D7" s="74"/>
    </row>
    <row r="8" spans="1:4" ht="19.5" customHeight="1">
      <c r="A8" s="12"/>
      <c r="B8" s="12"/>
      <c r="C8" s="12" t="s">
        <v>142</v>
      </c>
      <c r="D8" s="12" t="s">
        <v>143</v>
      </c>
    </row>
    <row r="9" spans="1:4" ht="19.5" customHeight="1">
      <c r="A9" s="20" t="s">
        <v>168</v>
      </c>
      <c r="B9" s="12"/>
      <c r="C9" s="12" t="s">
        <v>169</v>
      </c>
      <c r="D9" s="12">
        <v>77.73</v>
      </c>
    </row>
    <row r="10" spans="1:4" ht="19.5" customHeight="1">
      <c r="A10" s="23"/>
      <c r="B10" s="23"/>
      <c r="C10" s="23"/>
      <c r="D10" s="23"/>
    </row>
    <row r="11" spans="1:4" ht="19.5" customHeight="1">
      <c r="A11" s="67" t="s">
        <v>162</v>
      </c>
      <c r="B11" s="67"/>
      <c r="C11" s="67"/>
      <c r="D11" s="67"/>
    </row>
    <row r="12" spans="1:4" ht="19.5" customHeight="1">
      <c r="A12" s="12"/>
      <c r="B12" s="12"/>
      <c r="C12" s="12" t="s">
        <v>142</v>
      </c>
      <c r="D12" s="12" t="s">
        <v>143</v>
      </c>
    </row>
    <row r="13" spans="1:4" ht="19.5" customHeight="1">
      <c r="A13" s="22" t="s">
        <v>170</v>
      </c>
      <c r="B13" s="13" t="s">
        <v>171</v>
      </c>
      <c r="C13" s="13" t="s">
        <v>146</v>
      </c>
      <c r="D13" s="31">
        <v>450.1</v>
      </c>
    </row>
    <row r="14" spans="1:4" ht="19.5" customHeight="1">
      <c r="A14" s="22" t="s">
        <v>172</v>
      </c>
      <c r="B14" s="13" t="s">
        <v>174</v>
      </c>
      <c r="C14" s="13" t="s">
        <v>146</v>
      </c>
      <c r="D14" s="31">
        <v>0.3</v>
      </c>
    </row>
    <row r="15" spans="1:4" ht="19.5" customHeight="1">
      <c r="A15" s="22" t="s">
        <v>173</v>
      </c>
      <c r="B15" s="13" t="s">
        <v>192</v>
      </c>
      <c r="C15" s="13" t="s">
        <v>146</v>
      </c>
      <c r="D15" s="12" t="s">
        <v>194</v>
      </c>
    </row>
    <row r="16" spans="1:4" ht="19.5" customHeight="1">
      <c r="A16" s="22" t="s">
        <v>175</v>
      </c>
      <c r="B16" s="13" t="s">
        <v>174</v>
      </c>
      <c r="C16" s="13" t="s">
        <v>146</v>
      </c>
      <c r="D16" s="12">
        <v>0.75</v>
      </c>
    </row>
    <row r="17" spans="1:4" ht="19.5" customHeight="1">
      <c r="A17" s="22" t="s">
        <v>176</v>
      </c>
      <c r="B17" s="13" t="s">
        <v>192</v>
      </c>
      <c r="C17" s="13" t="s">
        <v>146</v>
      </c>
      <c r="D17" s="12" t="s">
        <v>194</v>
      </c>
    </row>
    <row r="18" spans="1:4" ht="19.5" customHeight="1">
      <c r="A18" s="22" t="s">
        <v>177</v>
      </c>
      <c r="B18" s="13" t="s">
        <v>171</v>
      </c>
      <c r="C18" s="13" t="s">
        <v>146</v>
      </c>
      <c r="D18" s="12">
        <v>0.03</v>
      </c>
    </row>
    <row r="19" spans="1:4" ht="19.5" customHeight="1">
      <c r="A19" s="23"/>
      <c r="B19" s="23"/>
      <c r="C19" s="23"/>
      <c r="D19" s="23"/>
    </row>
    <row r="20" spans="1:4" ht="19.5" customHeight="1">
      <c r="A20" s="23"/>
      <c r="B20" s="23"/>
      <c r="C20" s="23"/>
      <c r="D20" s="23"/>
    </row>
    <row r="21" spans="1:4" ht="19.5" customHeight="1">
      <c r="A21" s="23"/>
      <c r="B21" s="23"/>
      <c r="C21" s="23"/>
      <c r="D21" s="23"/>
    </row>
    <row r="22" spans="1:4" ht="19.5" customHeight="1">
      <c r="A22" s="23"/>
      <c r="B22" s="23"/>
      <c r="C22" s="23"/>
      <c r="D22" s="23"/>
    </row>
    <row r="23" spans="1:4" ht="19.5" customHeight="1">
      <c r="A23" s="23"/>
      <c r="B23" s="23"/>
      <c r="C23" s="23"/>
      <c r="D23" s="23"/>
    </row>
    <row r="24" spans="1:4" ht="19.5" customHeight="1">
      <c r="A24" s="23"/>
      <c r="B24" s="23"/>
      <c r="C24" s="23"/>
      <c r="D24" s="23"/>
    </row>
    <row r="25" spans="1:4" ht="19.5" customHeight="1">
      <c r="A25" s="23"/>
      <c r="B25" s="23"/>
      <c r="C25" s="23"/>
      <c r="D25" s="23"/>
    </row>
    <row r="26" ht="19.5" customHeight="1"/>
    <row r="27" ht="19.5" customHeight="1"/>
    <row r="28" ht="19.5" customHeight="1"/>
    <row r="29" ht="19.5" customHeight="1"/>
    <row r="30" ht="19.5" customHeight="1"/>
  </sheetData>
  <mergeCells count="6">
    <mergeCell ref="A7:D7"/>
    <mergeCell ref="A11:D11"/>
    <mergeCell ref="A1:D1"/>
    <mergeCell ref="B3:C3"/>
    <mergeCell ref="B4:C4"/>
    <mergeCell ref="A6:D6"/>
  </mergeCells>
  <printOptions/>
  <pageMargins left="1.1811023622047245" right="0.5905511811023623" top="0.984251968503937" bottom="0.984251968503937" header="0.5118110236220472" footer="0.5118110236220472"/>
  <pageSetup horizontalDpi="1200" verticalDpi="1200" orientation="portrait" paperSize="9" r:id="rId2"/>
  <headerFooter alignWithMargins="0">
    <oddFooter>&amp;R&amp;P+4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75" zoomScaleNormal="75" zoomScaleSheetLayoutView="75" workbookViewId="0" topLeftCell="A1">
      <selection activeCell="A1" sqref="A1:D1"/>
    </sheetView>
  </sheetViews>
  <sheetFormatPr defaultColWidth="9.00390625" defaultRowHeight="12.75"/>
  <cols>
    <col min="1" max="1" width="48.625" style="0" customWidth="1"/>
    <col min="2" max="2" width="12.625" style="0" customWidth="1"/>
    <col min="3" max="3" width="9.875" style="0" customWidth="1"/>
    <col min="4" max="4" width="10.875" style="0" customWidth="1"/>
  </cols>
  <sheetData>
    <row r="1" spans="1:4" ht="23.25">
      <c r="A1" s="68" t="s">
        <v>180</v>
      </c>
      <c r="B1" s="68"/>
      <c r="C1" s="68"/>
      <c r="D1" s="68"/>
    </row>
    <row r="2" spans="1:4" ht="19.5" customHeight="1">
      <c r="A2" s="23"/>
      <c r="B2" s="23"/>
      <c r="C2" s="23"/>
      <c r="D2" s="23"/>
    </row>
    <row r="3" spans="1:4" ht="19.5" customHeight="1">
      <c r="A3" s="12" t="s">
        <v>166</v>
      </c>
      <c r="B3" s="69" t="s">
        <v>210</v>
      </c>
      <c r="C3" s="70"/>
      <c r="D3" s="23"/>
    </row>
    <row r="4" spans="1:4" ht="19.5" customHeight="1">
      <c r="A4" s="12" t="s">
        <v>167</v>
      </c>
      <c r="B4" s="71">
        <v>37608</v>
      </c>
      <c r="C4" s="63"/>
      <c r="D4" s="23"/>
    </row>
    <row r="5" spans="1:4" ht="19.5" customHeight="1">
      <c r="A5" s="23"/>
      <c r="B5" s="23"/>
      <c r="C5" s="23"/>
      <c r="D5" s="23"/>
    </row>
    <row r="6" spans="1:4" ht="19.5" customHeight="1">
      <c r="A6" s="67" t="s">
        <v>165</v>
      </c>
      <c r="B6" s="67"/>
      <c r="C6" s="67"/>
      <c r="D6" s="67"/>
    </row>
    <row r="7" spans="1:4" ht="19.5" customHeight="1">
      <c r="A7" s="12"/>
      <c r="B7" s="12"/>
      <c r="C7" s="12" t="s">
        <v>142</v>
      </c>
      <c r="D7" s="12" t="s">
        <v>143</v>
      </c>
    </row>
    <row r="8" spans="1:4" ht="19.5" customHeight="1">
      <c r="A8" s="22" t="s">
        <v>181</v>
      </c>
      <c r="B8" s="13" t="s">
        <v>182</v>
      </c>
      <c r="C8" s="12" t="s">
        <v>156</v>
      </c>
      <c r="D8" s="12">
        <v>4.86</v>
      </c>
    </row>
    <row r="9" spans="1:4" ht="19.5" customHeight="1">
      <c r="A9" s="20" t="s">
        <v>183</v>
      </c>
      <c r="B9" s="13" t="s">
        <v>158</v>
      </c>
      <c r="C9" s="13" t="s">
        <v>159</v>
      </c>
      <c r="D9" s="12">
        <v>400</v>
      </c>
    </row>
    <row r="10" spans="1:4" ht="19.5" customHeight="1">
      <c r="A10" s="20" t="s">
        <v>184</v>
      </c>
      <c r="B10" s="13"/>
      <c r="C10" s="13" t="s">
        <v>149</v>
      </c>
      <c r="D10" s="12" t="s">
        <v>191</v>
      </c>
    </row>
    <row r="11" spans="1:4" ht="19.5" customHeight="1">
      <c r="A11" s="23"/>
      <c r="B11" s="23"/>
      <c r="C11" s="23"/>
      <c r="D11" s="23"/>
    </row>
    <row r="12" spans="1:4" ht="19.5" customHeight="1">
      <c r="A12" s="67" t="s">
        <v>162</v>
      </c>
      <c r="B12" s="67"/>
      <c r="C12" s="67"/>
      <c r="D12" s="67"/>
    </row>
    <row r="13" spans="1:4" ht="19.5" customHeight="1">
      <c r="A13" s="12"/>
      <c r="B13" s="12"/>
      <c r="C13" s="12" t="s">
        <v>142</v>
      </c>
      <c r="D13" s="12" t="s">
        <v>143</v>
      </c>
    </row>
    <row r="14" spans="1:4" ht="19.5" customHeight="1">
      <c r="A14" s="20" t="s">
        <v>185</v>
      </c>
      <c r="B14" s="12" t="s">
        <v>171</v>
      </c>
      <c r="C14" s="13" t="s">
        <v>146</v>
      </c>
      <c r="D14" s="12">
        <v>462.2</v>
      </c>
    </row>
    <row r="15" spans="1:4" ht="19.5" customHeight="1">
      <c r="A15" s="20" t="s">
        <v>186</v>
      </c>
      <c r="B15" s="12" t="s">
        <v>171</v>
      </c>
      <c r="C15" s="13" t="s">
        <v>146</v>
      </c>
      <c r="D15" s="12">
        <v>591</v>
      </c>
    </row>
    <row r="16" spans="1:4" ht="19.5" customHeight="1">
      <c r="A16" s="20" t="s">
        <v>187</v>
      </c>
      <c r="B16" s="12" t="s">
        <v>171</v>
      </c>
      <c r="C16" s="13" t="s">
        <v>146</v>
      </c>
      <c r="D16" s="12">
        <v>72.2</v>
      </c>
    </row>
    <row r="17" spans="1:4" ht="19.5" customHeight="1">
      <c r="A17" s="20" t="s">
        <v>188</v>
      </c>
      <c r="B17" s="12"/>
      <c r="C17" s="13" t="s">
        <v>146</v>
      </c>
      <c r="D17" s="12">
        <v>220.5</v>
      </c>
    </row>
    <row r="18" spans="1:4" ht="19.5" customHeight="1">
      <c r="A18" s="20" t="s">
        <v>189</v>
      </c>
      <c r="B18" s="12"/>
      <c r="C18" s="13" t="s">
        <v>146</v>
      </c>
      <c r="D18" s="12">
        <v>101.2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mergeCells count="5">
    <mergeCell ref="A12:D12"/>
    <mergeCell ref="B3:C3"/>
    <mergeCell ref="B4:C4"/>
    <mergeCell ref="A1:D1"/>
    <mergeCell ref="A6:D6"/>
  </mergeCells>
  <printOptions/>
  <pageMargins left="1.1811023622047245" right="0.5905511811023623" top="0.984251968503937" bottom="0.984251968503937" header="0.5118110236220472" footer="0.5118110236220472"/>
  <pageSetup horizontalDpi="1200" verticalDpi="1200" orientation="portrait" paperSize="9" r:id="rId1"/>
  <headerFooter alignWithMargins="0">
    <oddFooter>&amp;R&amp;P+5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75" zoomScaleNormal="75" zoomScaleSheetLayoutView="75" workbookViewId="0" topLeftCell="A1">
      <selection activeCell="A1" sqref="A1:D1"/>
    </sheetView>
  </sheetViews>
  <sheetFormatPr defaultColWidth="9.00390625" defaultRowHeight="12.75"/>
  <cols>
    <col min="1" max="1" width="48.625" style="0" bestFit="1" customWidth="1"/>
    <col min="2" max="2" width="12.875" style="0" customWidth="1"/>
    <col min="3" max="3" width="9.625" style="0" customWidth="1"/>
    <col min="4" max="4" width="10.625" style="0" customWidth="1"/>
  </cols>
  <sheetData>
    <row r="1" spans="1:4" ht="23.25">
      <c r="A1" s="68" t="s">
        <v>180</v>
      </c>
      <c r="B1" s="68"/>
      <c r="C1" s="68"/>
      <c r="D1" s="68"/>
    </row>
    <row r="2" spans="1:4" ht="19.5" customHeight="1">
      <c r="A2" s="23"/>
      <c r="B2" s="23"/>
      <c r="C2" s="23"/>
      <c r="D2" s="23"/>
    </row>
    <row r="3" spans="1:4" ht="19.5" customHeight="1">
      <c r="A3" s="12" t="s">
        <v>166</v>
      </c>
      <c r="B3" s="69" t="s">
        <v>208</v>
      </c>
      <c r="C3" s="70"/>
      <c r="D3" s="23"/>
    </row>
    <row r="4" spans="1:4" ht="19.5" customHeight="1">
      <c r="A4" s="12" t="s">
        <v>167</v>
      </c>
      <c r="B4" s="71">
        <v>37608</v>
      </c>
      <c r="C4" s="63"/>
      <c r="D4" s="23"/>
    </row>
    <row r="5" spans="1:4" ht="19.5" customHeight="1">
      <c r="A5" s="23"/>
      <c r="B5" s="23"/>
      <c r="C5" s="23"/>
      <c r="D5" s="23"/>
    </row>
    <row r="6" spans="1:4" ht="19.5" customHeight="1">
      <c r="A6" s="75" t="s">
        <v>165</v>
      </c>
      <c r="B6" s="75"/>
      <c r="C6" s="75"/>
      <c r="D6" s="75"/>
    </row>
    <row r="7" spans="1:4" ht="19.5" customHeight="1">
      <c r="A7" s="12"/>
      <c r="B7" s="12"/>
      <c r="C7" s="12" t="s">
        <v>142</v>
      </c>
      <c r="D7" s="12" t="s">
        <v>143</v>
      </c>
    </row>
    <row r="8" spans="1:4" ht="19.5" customHeight="1">
      <c r="A8" s="22" t="s">
        <v>181</v>
      </c>
      <c r="B8" s="13" t="s">
        <v>182</v>
      </c>
      <c r="C8" s="12" t="s">
        <v>156</v>
      </c>
      <c r="D8" s="31">
        <v>4.81</v>
      </c>
    </row>
    <row r="9" spans="1:4" ht="19.5" customHeight="1">
      <c r="A9" s="20" t="s">
        <v>183</v>
      </c>
      <c r="B9" s="13" t="s">
        <v>158</v>
      </c>
      <c r="C9" s="13" t="s">
        <v>159</v>
      </c>
      <c r="D9" s="12">
        <v>500</v>
      </c>
    </row>
    <row r="10" spans="1:4" ht="19.5" customHeight="1">
      <c r="A10" s="20" t="s">
        <v>184</v>
      </c>
      <c r="B10" s="13"/>
      <c r="C10" s="13" t="s">
        <v>149</v>
      </c>
      <c r="D10" s="12" t="s">
        <v>191</v>
      </c>
    </row>
    <row r="11" spans="1:4" ht="19.5" customHeight="1">
      <c r="A11" s="23"/>
      <c r="B11" s="23"/>
      <c r="C11" s="23"/>
      <c r="D11" s="23"/>
    </row>
    <row r="12" spans="1:4" ht="19.5" customHeight="1">
      <c r="A12" s="75" t="s">
        <v>162</v>
      </c>
      <c r="B12" s="75"/>
      <c r="C12" s="75"/>
      <c r="D12" s="75"/>
    </row>
    <row r="13" spans="1:4" ht="19.5" customHeight="1">
      <c r="A13" s="12"/>
      <c r="B13" s="12"/>
      <c r="C13" s="12" t="s">
        <v>142</v>
      </c>
      <c r="D13" s="12" t="s">
        <v>143</v>
      </c>
    </row>
    <row r="14" spans="1:4" ht="19.5" customHeight="1">
      <c r="A14" s="20" t="s">
        <v>185</v>
      </c>
      <c r="B14" s="12" t="s">
        <v>171</v>
      </c>
      <c r="C14" s="13" t="s">
        <v>146</v>
      </c>
      <c r="D14" s="12">
        <v>462.3</v>
      </c>
    </row>
    <row r="15" spans="1:4" ht="19.5" customHeight="1">
      <c r="A15" s="20" t="s">
        <v>186</v>
      </c>
      <c r="B15" s="12" t="s">
        <v>171</v>
      </c>
      <c r="C15" s="13" t="s">
        <v>146</v>
      </c>
      <c r="D15" s="12">
        <v>591</v>
      </c>
    </row>
    <row r="16" spans="1:4" ht="19.5" customHeight="1">
      <c r="A16" s="20" t="s">
        <v>187</v>
      </c>
      <c r="B16" s="12" t="s">
        <v>171</v>
      </c>
      <c r="C16" s="13" t="s">
        <v>146</v>
      </c>
      <c r="D16" s="12">
        <v>72.3</v>
      </c>
    </row>
    <row r="17" spans="1:4" ht="19.5" customHeight="1">
      <c r="A17" s="20" t="s">
        <v>188</v>
      </c>
      <c r="B17" s="12"/>
      <c r="C17" s="13" t="s">
        <v>146</v>
      </c>
      <c r="D17" s="12">
        <v>221</v>
      </c>
    </row>
    <row r="18" spans="1:4" ht="19.5" customHeight="1">
      <c r="A18" s="20" t="s">
        <v>189</v>
      </c>
      <c r="B18" s="12"/>
      <c r="C18" s="13" t="s">
        <v>146</v>
      </c>
      <c r="D18" s="12">
        <v>101.3</v>
      </c>
    </row>
    <row r="19" ht="19.5" customHeight="1"/>
    <row r="20" ht="19.5" customHeight="1"/>
  </sheetData>
  <mergeCells count="5">
    <mergeCell ref="A12:D12"/>
    <mergeCell ref="A1:D1"/>
    <mergeCell ref="B3:C3"/>
    <mergeCell ref="B4:C4"/>
    <mergeCell ref="A6:D6"/>
  </mergeCells>
  <printOptions/>
  <pageMargins left="1.1811023622047245" right="0.5905511811023623" top="0.984251968503937" bottom="0.984251968503937" header="0.5118110236220472" footer="0.5118110236220472"/>
  <pageSetup horizontalDpi="1200" verticalDpi="1200" orientation="portrait" paperSize="9" r:id="rId1"/>
  <headerFooter alignWithMargins="0">
    <oddFooter>&amp;R&amp;P+6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48"/>
  <sheetViews>
    <sheetView view="pageBreakPreview" zoomScale="75" zoomScaleNormal="75" zoomScaleSheetLayoutView="75" workbookViewId="0" topLeftCell="A108">
      <selection activeCell="A1" sqref="A1"/>
    </sheetView>
  </sheetViews>
  <sheetFormatPr defaultColWidth="9.00390625" defaultRowHeight="12.75"/>
  <cols>
    <col min="1" max="1" width="13.25390625" style="2" customWidth="1"/>
    <col min="2" max="10" width="8.75390625" style="2" customWidth="1"/>
    <col min="11" max="11" width="10.875" style="2" customWidth="1"/>
    <col min="12" max="12" width="9.875" style="0" customWidth="1"/>
    <col min="13" max="13" width="14.125" style="0" customWidth="1"/>
  </cols>
  <sheetData>
    <row r="1" ht="23.25">
      <c r="A1" s="34" t="s">
        <v>125</v>
      </c>
    </row>
    <row r="3" ht="12.75">
      <c r="A3" s="6" t="s">
        <v>199</v>
      </c>
    </row>
    <row r="4" spans="1:13" ht="25.5">
      <c r="A4" s="36" t="s">
        <v>116</v>
      </c>
      <c r="B4" s="36">
        <v>-19.647</v>
      </c>
      <c r="C4" s="36">
        <v>-14.647</v>
      </c>
      <c r="D4" s="36">
        <v>-9.142</v>
      </c>
      <c r="E4" s="36">
        <v>-4.564</v>
      </c>
      <c r="F4" s="36">
        <v>1.181</v>
      </c>
      <c r="G4" s="36">
        <v>5.351</v>
      </c>
      <c r="H4" s="36">
        <v>10.516</v>
      </c>
      <c r="I4" s="36">
        <v>15.457</v>
      </c>
      <c r="J4" s="36">
        <v>20.777</v>
      </c>
      <c r="K4" s="36" t="s">
        <v>113</v>
      </c>
      <c r="L4" s="37" t="s">
        <v>114</v>
      </c>
      <c r="M4" s="38" t="s">
        <v>115</v>
      </c>
    </row>
    <row r="5" spans="1:13" ht="12.75">
      <c r="A5" s="36" t="s">
        <v>0</v>
      </c>
      <c r="B5" s="39">
        <v>20.56</v>
      </c>
      <c r="C5" s="39">
        <v>20.54</v>
      </c>
      <c r="D5" s="39">
        <v>20.46</v>
      </c>
      <c r="E5" s="39">
        <v>20.23</v>
      </c>
      <c r="F5" s="39">
        <v>20.1</v>
      </c>
      <c r="G5" s="39">
        <v>19.91</v>
      </c>
      <c r="H5" s="39">
        <v>19.86</v>
      </c>
      <c r="I5" s="39">
        <v>19.87</v>
      </c>
      <c r="J5" s="39">
        <v>19.78</v>
      </c>
      <c r="K5" s="40">
        <v>559.79</v>
      </c>
      <c r="L5" s="41">
        <f>0.00626*K5</f>
        <v>3.5042853999999997</v>
      </c>
      <c r="M5" s="41">
        <f>$K$5/K5</f>
        <v>1</v>
      </c>
    </row>
    <row r="6" spans="1:13" ht="12.75">
      <c r="A6" s="36" t="s">
        <v>1</v>
      </c>
      <c r="B6" s="39">
        <v>22.01</v>
      </c>
      <c r="C6" s="39">
        <v>21.93</v>
      </c>
      <c r="D6" s="39">
        <v>21.87</v>
      </c>
      <c r="E6" s="39">
        <v>21.62</v>
      </c>
      <c r="F6" s="39">
        <v>21.49</v>
      </c>
      <c r="G6" s="39">
        <v>21.29</v>
      </c>
      <c r="H6" s="39">
        <v>21.21</v>
      </c>
      <c r="I6" s="39">
        <v>21.18</v>
      </c>
      <c r="J6" s="39">
        <v>21.09</v>
      </c>
      <c r="K6" s="40">
        <v>559.81</v>
      </c>
      <c r="L6" s="41">
        <f aca="true" t="shared" si="0" ref="L6:L69">0.00626*K6</f>
        <v>3.5044105999999995</v>
      </c>
      <c r="M6" s="41">
        <f aca="true" t="shared" si="1" ref="M6:M69">$K$5/K6</f>
        <v>0.9999642735928261</v>
      </c>
    </row>
    <row r="7" spans="1:13" ht="12.75">
      <c r="A7" s="36" t="s">
        <v>3</v>
      </c>
      <c r="B7" s="39">
        <v>23.56</v>
      </c>
      <c r="C7" s="39">
        <v>23.48</v>
      </c>
      <c r="D7" s="39">
        <v>23.37</v>
      </c>
      <c r="E7" s="39">
        <v>23.16</v>
      </c>
      <c r="F7" s="39">
        <v>22.98</v>
      </c>
      <c r="G7" s="39">
        <v>22.77</v>
      </c>
      <c r="H7" s="39">
        <v>22.65</v>
      </c>
      <c r="I7" s="39">
        <v>22.58</v>
      </c>
      <c r="J7" s="39">
        <v>22.54</v>
      </c>
      <c r="K7" s="40">
        <v>559.81</v>
      </c>
      <c r="L7" s="41">
        <f t="shared" si="0"/>
        <v>3.5044105999999995</v>
      </c>
      <c r="M7" s="41">
        <f t="shared" si="1"/>
        <v>0.9999642735928261</v>
      </c>
    </row>
    <row r="8" spans="1:13" ht="12.75">
      <c r="A8" s="36" t="s">
        <v>4</v>
      </c>
      <c r="B8" s="39">
        <v>25.2</v>
      </c>
      <c r="C8" s="39">
        <v>25.11</v>
      </c>
      <c r="D8" s="39">
        <v>24.96</v>
      </c>
      <c r="E8" s="39">
        <v>24.74</v>
      </c>
      <c r="F8" s="39">
        <v>24.6</v>
      </c>
      <c r="G8" s="39">
        <v>24.29</v>
      </c>
      <c r="H8" s="39">
        <v>24.24</v>
      </c>
      <c r="I8" s="39">
        <v>24.17</v>
      </c>
      <c r="J8" s="39">
        <v>24.04</v>
      </c>
      <c r="K8" s="40">
        <v>559.79</v>
      </c>
      <c r="L8" s="41">
        <f t="shared" si="0"/>
        <v>3.5042853999999997</v>
      </c>
      <c r="M8" s="41">
        <f t="shared" si="1"/>
        <v>1</v>
      </c>
    </row>
    <row r="9" spans="1:13" ht="12.75">
      <c r="A9" s="36" t="s">
        <v>5</v>
      </c>
      <c r="B9" s="39">
        <v>27.09</v>
      </c>
      <c r="C9" s="39">
        <v>27.04</v>
      </c>
      <c r="D9" s="39">
        <v>26.84</v>
      </c>
      <c r="E9" s="39">
        <v>26.61</v>
      </c>
      <c r="F9" s="39">
        <v>26.37</v>
      </c>
      <c r="G9" s="39">
        <v>26.15</v>
      </c>
      <c r="H9" s="39">
        <v>26.02</v>
      </c>
      <c r="I9" s="39">
        <v>25.9</v>
      </c>
      <c r="J9" s="39">
        <v>25.78</v>
      </c>
      <c r="K9" s="40">
        <v>559.81</v>
      </c>
      <c r="L9" s="41">
        <f t="shared" si="0"/>
        <v>3.5044105999999995</v>
      </c>
      <c r="M9" s="41">
        <f t="shared" si="1"/>
        <v>0.9999642735928261</v>
      </c>
    </row>
    <row r="10" spans="1:13" ht="12.75">
      <c r="A10" s="36" t="s">
        <v>6</v>
      </c>
      <c r="B10" s="39">
        <v>29.07</v>
      </c>
      <c r="C10" s="39">
        <v>28.97</v>
      </c>
      <c r="D10" s="39">
        <v>28.81</v>
      </c>
      <c r="E10" s="39">
        <v>28.53</v>
      </c>
      <c r="F10" s="39">
        <v>28.29</v>
      </c>
      <c r="G10" s="39">
        <v>28.01</v>
      </c>
      <c r="H10" s="39">
        <v>27.9</v>
      </c>
      <c r="I10" s="39">
        <v>27.74</v>
      </c>
      <c r="J10" s="39">
        <v>27.57</v>
      </c>
      <c r="K10" s="40">
        <v>559.81</v>
      </c>
      <c r="L10" s="41">
        <f t="shared" si="0"/>
        <v>3.5044105999999995</v>
      </c>
      <c r="M10" s="41">
        <f t="shared" si="1"/>
        <v>0.9999642735928261</v>
      </c>
    </row>
    <row r="11" spans="1:13" ht="12.75">
      <c r="A11" s="36" t="s">
        <v>7</v>
      </c>
      <c r="B11" s="39">
        <v>31.2</v>
      </c>
      <c r="C11" s="39">
        <v>31.04</v>
      </c>
      <c r="D11" s="39">
        <v>30.87</v>
      </c>
      <c r="E11" s="39">
        <v>30.59</v>
      </c>
      <c r="F11" s="39">
        <v>30.34</v>
      </c>
      <c r="G11" s="39">
        <v>30.01</v>
      </c>
      <c r="H11" s="39">
        <v>29.87</v>
      </c>
      <c r="I11" s="39">
        <v>29.76</v>
      </c>
      <c r="J11" s="39">
        <v>29.55</v>
      </c>
      <c r="K11" s="40">
        <v>559.81</v>
      </c>
      <c r="L11" s="41">
        <f t="shared" si="0"/>
        <v>3.5044105999999995</v>
      </c>
      <c r="M11" s="41">
        <f t="shared" si="1"/>
        <v>0.9999642735928261</v>
      </c>
    </row>
    <row r="12" spans="1:13" ht="12.75">
      <c r="A12" s="36" t="s">
        <v>8</v>
      </c>
      <c r="B12" s="39">
        <v>33.57</v>
      </c>
      <c r="C12" s="39">
        <v>33.4</v>
      </c>
      <c r="D12" s="39">
        <v>33.22</v>
      </c>
      <c r="E12" s="39">
        <v>32.89</v>
      </c>
      <c r="F12" s="39">
        <v>32.64</v>
      </c>
      <c r="G12" s="39">
        <v>32.3</v>
      </c>
      <c r="H12" s="39">
        <v>32.13</v>
      </c>
      <c r="I12" s="39">
        <v>32.03</v>
      </c>
      <c r="J12" s="39">
        <v>31.73</v>
      </c>
      <c r="K12" s="40">
        <v>559.81</v>
      </c>
      <c r="L12" s="41">
        <f t="shared" si="0"/>
        <v>3.5044105999999995</v>
      </c>
      <c r="M12" s="41">
        <f t="shared" si="1"/>
        <v>0.9999642735928261</v>
      </c>
    </row>
    <row r="13" spans="1:13" ht="12.75">
      <c r="A13" s="36" t="s">
        <v>9</v>
      </c>
      <c r="B13" s="39">
        <v>36.23</v>
      </c>
      <c r="C13" s="39">
        <v>36.05</v>
      </c>
      <c r="D13" s="39">
        <v>35.89</v>
      </c>
      <c r="E13" s="39">
        <v>35.47</v>
      </c>
      <c r="F13" s="39">
        <v>35.23</v>
      </c>
      <c r="G13" s="39">
        <v>34.83</v>
      </c>
      <c r="H13" s="39">
        <v>34.68</v>
      </c>
      <c r="I13" s="39">
        <v>34.49</v>
      </c>
      <c r="J13" s="39">
        <v>34.2</v>
      </c>
      <c r="K13" s="40">
        <v>559.81</v>
      </c>
      <c r="L13" s="41">
        <f t="shared" si="0"/>
        <v>3.5044105999999995</v>
      </c>
      <c r="M13" s="41">
        <f t="shared" si="1"/>
        <v>0.9999642735928261</v>
      </c>
    </row>
    <row r="14" spans="1:13" ht="12.75">
      <c r="A14" s="36" t="s">
        <v>10</v>
      </c>
      <c r="B14" s="39">
        <v>39.28</v>
      </c>
      <c r="C14" s="39">
        <v>39.13</v>
      </c>
      <c r="D14" s="39">
        <v>38.85</v>
      </c>
      <c r="E14" s="39">
        <v>38.49</v>
      </c>
      <c r="F14" s="39">
        <v>38.14</v>
      </c>
      <c r="G14" s="39">
        <v>37.74</v>
      </c>
      <c r="H14" s="39">
        <v>37.57</v>
      </c>
      <c r="I14" s="39">
        <v>37.39</v>
      </c>
      <c r="J14" s="39">
        <v>37.05</v>
      </c>
      <c r="K14" s="40">
        <v>559.81</v>
      </c>
      <c r="L14" s="41">
        <f t="shared" si="0"/>
        <v>3.5044105999999995</v>
      </c>
      <c r="M14" s="41">
        <f t="shared" si="1"/>
        <v>0.9999642735928261</v>
      </c>
    </row>
    <row r="15" spans="1:13" ht="12.75">
      <c r="A15" s="36" t="s">
        <v>11</v>
      </c>
      <c r="B15" s="39">
        <v>42.61</v>
      </c>
      <c r="C15" s="39">
        <v>42.36</v>
      </c>
      <c r="D15" s="39">
        <v>42.18</v>
      </c>
      <c r="E15" s="39">
        <v>41.7</v>
      </c>
      <c r="F15" s="39">
        <v>41.35</v>
      </c>
      <c r="G15" s="39">
        <v>40.93</v>
      </c>
      <c r="H15" s="39">
        <v>40.7</v>
      </c>
      <c r="I15" s="39">
        <v>40.38</v>
      </c>
      <c r="J15" s="39">
        <v>40</v>
      </c>
      <c r="K15" s="40">
        <v>559.81</v>
      </c>
      <c r="L15" s="41">
        <f t="shared" si="0"/>
        <v>3.5044105999999995</v>
      </c>
      <c r="M15" s="41">
        <f t="shared" si="1"/>
        <v>0.9999642735928261</v>
      </c>
    </row>
    <row r="16" spans="1:13" ht="12.75">
      <c r="A16" s="36" t="s">
        <v>12</v>
      </c>
      <c r="B16" s="39">
        <v>46.38</v>
      </c>
      <c r="C16" s="39">
        <v>46.07</v>
      </c>
      <c r="D16" s="39">
        <v>45.83</v>
      </c>
      <c r="E16" s="39">
        <v>45.35</v>
      </c>
      <c r="F16" s="39">
        <v>44.99</v>
      </c>
      <c r="G16" s="39">
        <v>44.51</v>
      </c>
      <c r="H16" s="39">
        <v>44.16</v>
      </c>
      <c r="I16" s="39">
        <v>43.85</v>
      </c>
      <c r="J16" s="39">
        <v>43.43</v>
      </c>
      <c r="K16" s="40">
        <v>559.81</v>
      </c>
      <c r="L16" s="41">
        <f t="shared" si="0"/>
        <v>3.5044105999999995</v>
      </c>
      <c r="M16" s="41">
        <f t="shared" si="1"/>
        <v>0.9999642735928261</v>
      </c>
    </row>
    <row r="17" spans="1:13" ht="12.75">
      <c r="A17" s="36" t="s">
        <v>13</v>
      </c>
      <c r="B17" s="39">
        <v>50.54</v>
      </c>
      <c r="C17" s="39">
        <v>50.21</v>
      </c>
      <c r="D17" s="39">
        <v>49.96</v>
      </c>
      <c r="E17" s="39">
        <v>49.42</v>
      </c>
      <c r="F17" s="39">
        <v>48.96</v>
      </c>
      <c r="G17" s="39">
        <v>48.42</v>
      </c>
      <c r="H17" s="39">
        <v>48.11</v>
      </c>
      <c r="I17" s="39">
        <v>47.76</v>
      </c>
      <c r="J17" s="39">
        <v>47.25</v>
      </c>
      <c r="K17" s="40">
        <v>559.83</v>
      </c>
      <c r="L17" s="41">
        <f t="shared" si="0"/>
        <v>3.5045358</v>
      </c>
      <c r="M17" s="41">
        <f t="shared" si="1"/>
        <v>0.9999285497383132</v>
      </c>
    </row>
    <row r="18" spans="1:13" ht="12.75">
      <c r="A18" s="36" t="s">
        <v>14</v>
      </c>
      <c r="B18" s="39">
        <v>55.23</v>
      </c>
      <c r="C18" s="39">
        <v>54.89</v>
      </c>
      <c r="D18" s="39">
        <v>54.56</v>
      </c>
      <c r="E18" s="39">
        <v>53.97</v>
      </c>
      <c r="F18" s="39">
        <v>53.51</v>
      </c>
      <c r="G18" s="39">
        <v>52.9</v>
      </c>
      <c r="H18" s="39">
        <v>52.54</v>
      </c>
      <c r="I18" s="39">
        <v>52.1</v>
      </c>
      <c r="J18" s="39">
        <v>51.56</v>
      </c>
      <c r="K18" s="40">
        <v>559.81</v>
      </c>
      <c r="L18" s="41">
        <f t="shared" si="0"/>
        <v>3.5044105999999995</v>
      </c>
      <c r="M18" s="41">
        <f t="shared" si="1"/>
        <v>0.9999642735928261</v>
      </c>
    </row>
    <row r="19" spans="1:13" ht="12.75">
      <c r="A19" s="36" t="s">
        <v>15</v>
      </c>
      <c r="B19" s="39">
        <v>60.5</v>
      </c>
      <c r="C19" s="39">
        <v>60.14</v>
      </c>
      <c r="D19" s="39">
        <v>59.72</v>
      </c>
      <c r="E19" s="39">
        <v>59.1</v>
      </c>
      <c r="F19" s="39">
        <v>58.58</v>
      </c>
      <c r="G19" s="39">
        <v>57.91</v>
      </c>
      <c r="H19" s="39">
        <v>57.49</v>
      </c>
      <c r="I19" s="39">
        <v>57.07</v>
      </c>
      <c r="J19" s="39">
        <v>56.34</v>
      </c>
      <c r="K19" s="40">
        <v>559.83</v>
      </c>
      <c r="L19" s="41">
        <f t="shared" si="0"/>
        <v>3.5045358</v>
      </c>
      <c r="M19" s="41">
        <f t="shared" si="1"/>
        <v>0.9999285497383132</v>
      </c>
    </row>
    <row r="20" spans="1:13" ht="12.75">
      <c r="A20" s="36" t="s">
        <v>16</v>
      </c>
      <c r="B20" s="39">
        <v>66.45</v>
      </c>
      <c r="C20" s="39">
        <v>65.97</v>
      </c>
      <c r="D20" s="39">
        <v>65.63</v>
      </c>
      <c r="E20" s="39">
        <v>64.9</v>
      </c>
      <c r="F20" s="39">
        <v>64.27</v>
      </c>
      <c r="G20" s="39">
        <v>63.58</v>
      </c>
      <c r="H20" s="39">
        <v>63.12</v>
      </c>
      <c r="I20" s="39">
        <v>62.61</v>
      </c>
      <c r="J20" s="39">
        <v>61.9</v>
      </c>
      <c r="K20" s="40">
        <v>559.83</v>
      </c>
      <c r="L20" s="41">
        <f t="shared" si="0"/>
        <v>3.5045358</v>
      </c>
      <c r="M20" s="41">
        <f t="shared" si="1"/>
        <v>0.9999285497383132</v>
      </c>
    </row>
    <row r="21" spans="1:13" ht="12.75">
      <c r="A21" s="36" t="s">
        <v>17</v>
      </c>
      <c r="B21" s="39">
        <v>73.27</v>
      </c>
      <c r="C21" s="39">
        <v>72.71</v>
      </c>
      <c r="D21" s="39">
        <v>72.29</v>
      </c>
      <c r="E21" s="39">
        <v>71.51</v>
      </c>
      <c r="F21" s="39">
        <v>70.83</v>
      </c>
      <c r="G21" s="39">
        <v>70.12</v>
      </c>
      <c r="H21" s="39">
        <v>69.57</v>
      </c>
      <c r="I21" s="39">
        <v>68.93</v>
      </c>
      <c r="J21" s="39">
        <v>68.09</v>
      </c>
      <c r="K21" s="40">
        <v>559.81</v>
      </c>
      <c r="L21" s="41">
        <f t="shared" si="0"/>
        <v>3.5044105999999995</v>
      </c>
      <c r="M21" s="41">
        <f t="shared" si="1"/>
        <v>0.9999642735928261</v>
      </c>
    </row>
    <row r="22" spans="1:13" ht="12.75">
      <c r="A22" s="36" t="s">
        <v>18</v>
      </c>
      <c r="B22" s="39">
        <v>81.06</v>
      </c>
      <c r="C22" s="39">
        <v>80.52</v>
      </c>
      <c r="D22" s="39">
        <v>80.02</v>
      </c>
      <c r="E22" s="39">
        <v>79.13</v>
      </c>
      <c r="F22" s="39">
        <v>78.44</v>
      </c>
      <c r="G22" s="39">
        <v>77.55</v>
      </c>
      <c r="H22" s="39">
        <v>76.88</v>
      </c>
      <c r="I22" s="39">
        <v>76.17</v>
      </c>
      <c r="J22" s="39">
        <v>75.25</v>
      </c>
      <c r="K22" s="40">
        <v>559.81</v>
      </c>
      <c r="L22" s="41">
        <f t="shared" si="0"/>
        <v>3.5044105999999995</v>
      </c>
      <c r="M22" s="41">
        <f t="shared" si="1"/>
        <v>0.9999642735928261</v>
      </c>
    </row>
    <row r="23" spans="1:13" ht="12.75">
      <c r="A23" s="36" t="s">
        <v>19</v>
      </c>
      <c r="B23" s="39">
        <v>90.05</v>
      </c>
      <c r="C23" s="39">
        <v>89.48</v>
      </c>
      <c r="D23" s="39">
        <v>88.89</v>
      </c>
      <c r="E23" s="39">
        <v>88</v>
      </c>
      <c r="F23" s="39">
        <v>87.05</v>
      </c>
      <c r="G23" s="39">
        <v>86.14</v>
      </c>
      <c r="H23" s="39">
        <v>85.4</v>
      </c>
      <c r="I23" s="39">
        <v>84.56</v>
      </c>
      <c r="J23" s="39">
        <v>83.52</v>
      </c>
      <c r="K23" s="40">
        <v>559.83</v>
      </c>
      <c r="L23" s="41">
        <f t="shared" si="0"/>
        <v>3.5045358</v>
      </c>
      <c r="M23" s="41">
        <f t="shared" si="1"/>
        <v>0.9999285497383132</v>
      </c>
    </row>
    <row r="24" spans="1:13" ht="12.75">
      <c r="A24" s="36" t="s">
        <v>20</v>
      </c>
      <c r="B24" s="39">
        <v>100.49</v>
      </c>
      <c r="C24" s="39">
        <v>99.88</v>
      </c>
      <c r="D24" s="39">
        <v>99.16</v>
      </c>
      <c r="E24" s="39">
        <v>98.21</v>
      </c>
      <c r="F24" s="39">
        <v>97.15</v>
      </c>
      <c r="G24" s="39">
        <v>96.15</v>
      </c>
      <c r="H24" s="39">
        <v>95.27</v>
      </c>
      <c r="I24" s="39">
        <v>94.26</v>
      </c>
      <c r="J24" s="39">
        <v>93.04</v>
      </c>
      <c r="K24" s="40">
        <v>559.81</v>
      </c>
      <c r="L24" s="41">
        <f t="shared" si="0"/>
        <v>3.5044105999999995</v>
      </c>
      <c r="M24" s="41">
        <f t="shared" si="1"/>
        <v>0.9999642735928261</v>
      </c>
    </row>
    <row r="25" spans="1:13" ht="12.75">
      <c r="A25" s="36" t="s">
        <v>21</v>
      </c>
      <c r="B25" s="39">
        <v>112.49</v>
      </c>
      <c r="C25" s="39">
        <v>111.83</v>
      </c>
      <c r="D25" s="39">
        <v>111.07</v>
      </c>
      <c r="E25" s="39">
        <v>110.04</v>
      </c>
      <c r="F25" s="39">
        <v>108.82</v>
      </c>
      <c r="G25" s="39">
        <v>107.69</v>
      </c>
      <c r="H25" s="39">
        <v>106.62</v>
      </c>
      <c r="I25" s="39">
        <v>105.55</v>
      </c>
      <c r="J25" s="39">
        <v>104.07</v>
      </c>
      <c r="K25" s="40">
        <v>559.81</v>
      </c>
      <c r="L25" s="41">
        <f t="shared" si="0"/>
        <v>3.5044105999999995</v>
      </c>
      <c r="M25" s="41">
        <f t="shared" si="1"/>
        <v>0.9999642735928261</v>
      </c>
    </row>
    <row r="26" spans="1:13" ht="12.75">
      <c r="A26" s="36" t="s">
        <v>22</v>
      </c>
      <c r="B26" s="39">
        <v>126.65</v>
      </c>
      <c r="C26" s="39">
        <v>125.99</v>
      </c>
      <c r="D26" s="39">
        <v>125.14</v>
      </c>
      <c r="E26" s="39">
        <v>124.04</v>
      </c>
      <c r="F26" s="39">
        <v>122.65</v>
      </c>
      <c r="G26" s="39">
        <v>121.42</v>
      </c>
      <c r="H26" s="39">
        <v>120.24</v>
      </c>
      <c r="I26" s="39">
        <v>118.86</v>
      </c>
      <c r="J26" s="39">
        <v>117.17</v>
      </c>
      <c r="K26" s="40">
        <v>559.81</v>
      </c>
      <c r="L26" s="41">
        <f t="shared" si="0"/>
        <v>3.5044105999999995</v>
      </c>
      <c r="M26" s="41">
        <f t="shared" si="1"/>
        <v>0.9999642735928261</v>
      </c>
    </row>
    <row r="27" spans="1:13" ht="12.75">
      <c r="A27" s="36" t="s">
        <v>23</v>
      </c>
      <c r="B27" s="39">
        <v>143.43</v>
      </c>
      <c r="C27" s="39">
        <v>142.81</v>
      </c>
      <c r="D27" s="39">
        <v>141.88</v>
      </c>
      <c r="E27" s="39">
        <v>140.71</v>
      </c>
      <c r="F27" s="39">
        <v>139.16</v>
      </c>
      <c r="G27" s="39">
        <v>137.82</v>
      </c>
      <c r="H27" s="39">
        <v>136.41</v>
      </c>
      <c r="I27" s="39">
        <v>134.83</v>
      </c>
      <c r="J27" s="39">
        <v>132.79</v>
      </c>
      <c r="K27" s="40">
        <v>559.83</v>
      </c>
      <c r="L27" s="41">
        <f t="shared" si="0"/>
        <v>3.5045358</v>
      </c>
      <c r="M27" s="41">
        <f t="shared" si="1"/>
        <v>0.9999285497383132</v>
      </c>
    </row>
    <row r="28" spans="1:13" ht="12.75">
      <c r="A28" s="36" t="s">
        <v>24</v>
      </c>
      <c r="B28" s="39">
        <v>163.45</v>
      </c>
      <c r="C28" s="39">
        <v>162.8</v>
      </c>
      <c r="D28" s="39">
        <v>161.91</v>
      </c>
      <c r="E28" s="39">
        <v>160.74</v>
      </c>
      <c r="F28" s="39">
        <v>158.97</v>
      </c>
      <c r="G28" s="39">
        <v>157.47</v>
      </c>
      <c r="H28" s="39">
        <v>155.75</v>
      </c>
      <c r="I28" s="39">
        <v>153.93</v>
      </c>
      <c r="J28" s="39">
        <v>151.55</v>
      </c>
      <c r="K28" s="40">
        <v>559.79</v>
      </c>
      <c r="L28" s="41">
        <f t="shared" si="0"/>
        <v>3.5042853999999997</v>
      </c>
      <c r="M28" s="41">
        <f t="shared" si="1"/>
        <v>1</v>
      </c>
    </row>
    <row r="29" spans="1:13" ht="12.75">
      <c r="A29" s="36" t="s">
        <v>25</v>
      </c>
      <c r="B29" s="39">
        <v>187.72</v>
      </c>
      <c r="C29" s="39">
        <v>187.27</v>
      </c>
      <c r="D29" s="39">
        <v>186.44</v>
      </c>
      <c r="E29" s="39">
        <v>185.14</v>
      </c>
      <c r="F29" s="39">
        <v>183.23</v>
      </c>
      <c r="G29" s="39">
        <v>181.55</v>
      </c>
      <c r="H29" s="39">
        <v>179.57</v>
      </c>
      <c r="I29" s="39">
        <v>177.37</v>
      </c>
      <c r="J29" s="39">
        <v>174.52</v>
      </c>
      <c r="K29" s="40">
        <v>559.81</v>
      </c>
      <c r="L29" s="41">
        <f t="shared" si="0"/>
        <v>3.5044105999999995</v>
      </c>
      <c r="M29" s="41">
        <f t="shared" si="1"/>
        <v>0.9999642735928261</v>
      </c>
    </row>
    <row r="30" spans="1:13" ht="12.75">
      <c r="A30" s="36" t="s">
        <v>26</v>
      </c>
      <c r="B30" s="39">
        <v>217.56</v>
      </c>
      <c r="C30" s="39">
        <v>217.47</v>
      </c>
      <c r="D30" s="39">
        <v>216.74</v>
      </c>
      <c r="E30" s="39">
        <v>215.52</v>
      </c>
      <c r="F30" s="39">
        <v>213.38</v>
      </c>
      <c r="G30" s="39">
        <v>211.54</v>
      </c>
      <c r="H30" s="39">
        <v>209.21</v>
      </c>
      <c r="I30" s="39">
        <v>206.6</v>
      </c>
      <c r="J30" s="39">
        <v>203.05</v>
      </c>
      <c r="K30" s="40">
        <v>559.83</v>
      </c>
      <c r="L30" s="41">
        <f t="shared" si="0"/>
        <v>3.5045358</v>
      </c>
      <c r="M30" s="41">
        <f t="shared" si="1"/>
        <v>0.9999285497383132</v>
      </c>
    </row>
    <row r="31" spans="1:13" ht="12.75">
      <c r="A31" s="36" t="s">
        <v>27</v>
      </c>
      <c r="B31" s="39">
        <v>255.22</v>
      </c>
      <c r="C31" s="39">
        <v>255.67</v>
      </c>
      <c r="D31" s="39">
        <v>255.24</v>
      </c>
      <c r="E31" s="39">
        <v>254.14</v>
      </c>
      <c r="F31" s="39">
        <v>251.8</v>
      </c>
      <c r="G31" s="39">
        <v>249.82</v>
      </c>
      <c r="H31" s="39">
        <v>247.03</v>
      </c>
      <c r="I31" s="39">
        <v>243.88</v>
      </c>
      <c r="J31" s="39">
        <v>239.41</v>
      </c>
      <c r="K31" s="40">
        <v>559.81</v>
      </c>
      <c r="L31" s="41">
        <f t="shared" si="0"/>
        <v>3.5044105999999995</v>
      </c>
      <c r="M31" s="41">
        <f t="shared" si="1"/>
        <v>0.9999642735928261</v>
      </c>
    </row>
    <row r="32" spans="1:13" ht="12.75">
      <c r="A32" s="36" t="s">
        <v>28</v>
      </c>
      <c r="B32" s="39">
        <v>303.96</v>
      </c>
      <c r="C32" s="39">
        <v>305.38</v>
      </c>
      <c r="D32" s="39">
        <v>305.52</v>
      </c>
      <c r="E32" s="39">
        <v>304.74</v>
      </c>
      <c r="F32" s="39">
        <v>302.23</v>
      </c>
      <c r="G32" s="39">
        <v>300.03</v>
      </c>
      <c r="H32" s="39">
        <v>296.68</v>
      </c>
      <c r="I32" s="39">
        <v>292.74</v>
      </c>
      <c r="J32" s="39">
        <v>286.98</v>
      </c>
      <c r="K32" s="40">
        <v>559.81</v>
      </c>
      <c r="L32" s="41">
        <f t="shared" si="0"/>
        <v>3.5044105999999995</v>
      </c>
      <c r="M32" s="41">
        <f t="shared" si="1"/>
        <v>0.9999642735928261</v>
      </c>
    </row>
    <row r="33" spans="1:13" ht="12.75">
      <c r="A33" s="36" t="s">
        <v>29</v>
      </c>
      <c r="B33" s="39">
        <v>369.37</v>
      </c>
      <c r="C33" s="39">
        <v>372.38</v>
      </c>
      <c r="D33" s="39">
        <v>373.48</v>
      </c>
      <c r="E33" s="39">
        <v>373.26</v>
      </c>
      <c r="F33" s="39">
        <v>370.65</v>
      </c>
      <c r="G33" s="39">
        <v>368.2</v>
      </c>
      <c r="H33" s="39">
        <v>364.18</v>
      </c>
      <c r="I33" s="39">
        <v>359.1</v>
      </c>
      <c r="J33" s="39">
        <v>351.43</v>
      </c>
      <c r="K33" s="40">
        <v>559.81</v>
      </c>
      <c r="L33" s="41">
        <f t="shared" si="0"/>
        <v>3.5044105999999995</v>
      </c>
      <c r="M33" s="41">
        <f t="shared" si="1"/>
        <v>0.9999642735928261</v>
      </c>
    </row>
    <row r="34" spans="1:13" ht="12.75">
      <c r="A34" s="36" t="s">
        <v>30</v>
      </c>
      <c r="B34" s="39">
        <v>460.88</v>
      </c>
      <c r="C34" s="39">
        <v>466.54</v>
      </c>
      <c r="D34" s="39">
        <v>469.3</v>
      </c>
      <c r="E34" s="39">
        <v>470.04</v>
      </c>
      <c r="F34" s="39">
        <v>467.33</v>
      </c>
      <c r="G34" s="39">
        <v>464.73</v>
      </c>
      <c r="H34" s="39">
        <v>459.62</v>
      </c>
      <c r="I34" s="39">
        <v>453.14</v>
      </c>
      <c r="J34" s="39">
        <v>442.55</v>
      </c>
      <c r="K34" s="40">
        <v>559.81</v>
      </c>
      <c r="L34" s="41">
        <f t="shared" si="0"/>
        <v>3.5044105999999995</v>
      </c>
      <c r="M34" s="41">
        <f t="shared" si="1"/>
        <v>0.9999642735928261</v>
      </c>
    </row>
    <row r="35" spans="1:13" ht="12.75">
      <c r="A35" s="36" t="s">
        <v>31</v>
      </c>
      <c r="B35" s="39">
        <v>597</v>
      </c>
      <c r="C35" s="39">
        <v>606.9</v>
      </c>
      <c r="D35" s="39">
        <v>612.04</v>
      </c>
      <c r="E35" s="39">
        <v>614.32</v>
      </c>
      <c r="F35" s="39">
        <v>611.53</v>
      </c>
      <c r="G35" s="39">
        <v>608.75</v>
      </c>
      <c r="H35" s="39">
        <v>602.51</v>
      </c>
      <c r="I35" s="39">
        <v>594.11</v>
      </c>
      <c r="J35" s="39">
        <v>579.19</v>
      </c>
      <c r="K35" s="40">
        <v>559.83</v>
      </c>
      <c r="L35" s="41">
        <f t="shared" si="0"/>
        <v>3.5045358</v>
      </c>
      <c r="M35" s="41">
        <f t="shared" si="1"/>
        <v>0.9999285497383132</v>
      </c>
    </row>
    <row r="36" spans="1:13" ht="12.75">
      <c r="A36" s="36" t="s">
        <v>32</v>
      </c>
      <c r="B36" s="39">
        <v>814.01</v>
      </c>
      <c r="C36" s="39">
        <v>829.96</v>
      </c>
      <c r="D36" s="39">
        <v>838.1</v>
      </c>
      <c r="E36" s="39">
        <v>842.31</v>
      </c>
      <c r="F36" s="39">
        <v>839.06</v>
      </c>
      <c r="G36" s="39">
        <v>836.71</v>
      </c>
      <c r="H36" s="39">
        <v>829.47</v>
      </c>
      <c r="I36" s="39">
        <v>819.17</v>
      </c>
      <c r="J36" s="39">
        <v>798.52</v>
      </c>
      <c r="K36" s="40">
        <v>559.83</v>
      </c>
      <c r="L36" s="41">
        <f t="shared" si="0"/>
        <v>3.5045358</v>
      </c>
      <c r="M36" s="41">
        <f t="shared" si="1"/>
        <v>0.9999285497383132</v>
      </c>
    </row>
    <row r="37" spans="1:13" ht="12.75">
      <c r="A37" s="36" t="s">
        <v>33</v>
      </c>
      <c r="B37" s="39">
        <v>1181.43</v>
      </c>
      <c r="C37" s="39">
        <v>1202.93</v>
      </c>
      <c r="D37" s="39">
        <v>1212.56</v>
      </c>
      <c r="E37" s="39">
        <v>1218.27</v>
      </c>
      <c r="F37" s="39">
        <v>1213.85</v>
      </c>
      <c r="G37" s="39">
        <v>1213.02</v>
      </c>
      <c r="H37" s="39">
        <v>1206.57</v>
      </c>
      <c r="I37" s="39">
        <v>1197.08</v>
      </c>
      <c r="J37" s="39">
        <v>1171.63</v>
      </c>
      <c r="K37" s="40">
        <v>559.83</v>
      </c>
      <c r="L37" s="41">
        <f t="shared" si="0"/>
        <v>3.5045358</v>
      </c>
      <c r="M37" s="41">
        <f t="shared" si="1"/>
        <v>0.9999285497383132</v>
      </c>
    </row>
    <row r="38" spans="1:13" ht="12.75">
      <c r="A38" s="36" t="s">
        <v>34</v>
      </c>
      <c r="B38" s="39">
        <v>1756.24</v>
      </c>
      <c r="C38" s="39">
        <v>1774.92</v>
      </c>
      <c r="D38" s="39">
        <v>1781.41</v>
      </c>
      <c r="E38" s="39">
        <v>1786.67</v>
      </c>
      <c r="F38" s="39">
        <v>1781.18</v>
      </c>
      <c r="G38" s="39">
        <v>1782.93</v>
      </c>
      <c r="H38" s="39">
        <v>1780.53</v>
      </c>
      <c r="I38" s="39">
        <v>1777.25</v>
      </c>
      <c r="J38" s="39">
        <v>1756.27</v>
      </c>
      <c r="K38" s="40">
        <v>559.81</v>
      </c>
      <c r="L38" s="41">
        <f t="shared" si="0"/>
        <v>3.5044105999999995</v>
      </c>
      <c r="M38" s="41">
        <f t="shared" si="1"/>
        <v>0.9999642735928261</v>
      </c>
    </row>
    <row r="39" spans="1:13" ht="12.75">
      <c r="A39" s="36" t="s">
        <v>35</v>
      </c>
      <c r="B39" s="39">
        <v>2290.75</v>
      </c>
      <c r="C39" s="39">
        <v>2299.85</v>
      </c>
      <c r="D39" s="39">
        <v>2302.19</v>
      </c>
      <c r="E39" s="39">
        <v>2304.97</v>
      </c>
      <c r="F39" s="39">
        <v>2302.53</v>
      </c>
      <c r="G39" s="39">
        <v>2304.57</v>
      </c>
      <c r="H39" s="39">
        <v>2305.15</v>
      </c>
      <c r="I39" s="39">
        <v>2305.74</v>
      </c>
      <c r="J39" s="39">
        <v>2294.92</v>
      </c>
      <c r="K39" s="40">
        <v>559.81</v>
      </c>
      <c r="L39" s="41">
        <f t="shared" si="0"/>
        <v>3.5044105999999995</v>
      </c>
      <c r="M39" s="41">
        <f t="shared" si="1"/>
        <v>0.9999642735928261</v>
      </c>
    </row>
    <row r="40" spans="1:13" ht="12.75">
      <c r="A40" s="36" t="s">
        <v>36</v>
      </c>
      <c r="B40" s="39">
        <v>2492.19</v>
      </c>
      <c r="C40" s="39">
        <v>2498.12</v>
      </c>
      <c r="D40" s="39">
        <v>2499.53</v>
      </c>
      <c r="E40" s="39">
        <v>2500.74</v>
      </c>
      <c r="F40" s="39">
        <v>2500.98</v>
      </c>
      <c r="G40" s="39">
        <v>2502.1</v>
      </c>
      <c r="H40" s="39">
        <v>2502.84</v>
      </c>
      <c r="I40" s="39">
        <v>2502.59</v>
      </c>
      <c r="J40" s="39">
        <v>2493.54</v>
      </c>
      <c r="K40" s="40">
        <v>559.83</v>
      </c>
      <c r="L40" s="41">
        <f t="shared" si="0"/>
        <v>3.5045358</v>
      </c>
      <c r="M40" s="41">
        <f t="shared" si="1"/>
        <v>0.9999285497383132</v>
      </c>
    </row>
    <row r="41" spans="1:13" ht="12.75">
      <c r="A41" s="36" t="s">
        <v>37</v>
      </c>
      <c r="B41" s="39">
        <v>2540.51</v>
      </c>
      <c r="C41" s="39">
        <v>2546.01</v>
      </c>
      <c r="D41" s="39">
        <v>2547.31</v>
      </c>
      <c r="E41" s="39">
        <v>2548.1</v>
      </c>
      <c r="F41" s="39">
        <v>2549.06</v>
      </c>
      <c r="G41" s="39">
        <v>2549.76</v>
      </c>
      <c r="H41" s="39">
        <v>2550.3</v>
      </c>
      <c r="I41" s="39">
        <v>2549.34</v>
      </c>
      <c r="J41" s="39">
        <v>2539.11</v>
      </c>
      <c r="K41" s="40">
        <v>559.83</v>
      </c>
      <c r="L41" s="41">
        <f t="shared" si="0"/>
        <v>3.5045358</v>
      </c>
      <c r="M41" s="41">
        <f t="shared" si="1"/>
        <v>0.9999285497383132</v>
      </c>
    </row>
    <row r="42" spans="1:13" ht="12.75">
      <c r="A42" s="36" t="s">
        <v>38</v>
      </c>
      <c r="B42" s="39">
        <v>2557.67</v>
      </c>
      <c r="C42" s="39">
        <v>2562.95</v>
      </c>
      <c r="D42" s="39">
        <v>2564.16</v>
      </c>
      <c r="E42" s="39">
        <v>2564.93</v>
      </c>
      <c r="F42" s="39">
        <v>2565.98</v>
      </c>
      <c r="G42" s="39">
        <v>2566.67</v>
      </c>
      <c r="H42" s="39">
        <v>2567.22</v>
      </c>
      <c r="I42" s="39">
        <v>2566.21</v>
      </c>
      <c r="J42" s="39">
        <v>2556.22</v>
      </c>
      <c r="K42" s="40">
        <v>559.81</v>
      </c>
      <c r="L42" s="41">
        <f t="shared" si="0"/>
        <v>3.5044105999999995</v>
      </c>
      <c r="M42" s="41">
        <f t="shared" si="1"/>
        <v>0.9999642735928261</v>
      </c>
    </row>
    <row r="43" spans="1:13" ht="12.75">
      <c r="A43" s="36" t="s">
        <v>39</v>
      </c>
      <c r="B43" s="39">
        <v>2568.65</v>
      </c>
      <c r="C43" s="39">
        <v>2573.79</v>
      </c>
      <c r="D43" s="39">
        <v>2574.97</v>
      </c>
      <c r="E43" s="39">
        <v>2575.72</v>
      </c>
      <c r="F43" s="39">
        <v>2576.88</v>
      </c>
      <c r="G43" s="39">
        <v>2577.58</v>
      </c>
      <c r="H43" s="39">
        <v>2578.33</v>
      </c>
      <c r="I43" s="39">
        <v>2577.72</v>
      </c>
      <c r="J43" s="39">
        <v>2569.25</v>
      </c>
      <c r="K43" s="40">
        <v>559.81</v>
      </c>
      <c r="L43" s="41">
        <f t="shared" si="0"/>
        <v>3.5044105999999995</v>
      </c>
      <c r="M43" s="41">
        <f t="shared" si="1"/>
        <v>0.9999642735928261</v>
      </c>
    </row>
    <row r="44" spans="1:13" ht="12.75">
      <c r="A44" s="36" t="s">
        <v>40</v>
      </c>
      <c r="B44" s="39">
        <v>2577.42</v>
      </c>
      <c r="C44" s="39">
        <v>2582.47</v>
      </c>
      <c r="D44" s="39">
        <v>2583.72</v>
      </c>
      <c r="E44" s="39">
        <v>2584.47</v>
      </c>
      <c r="F44" s="39">
        <v>2585.56</v>
      </c>
      <c r="G44" s="39">
        <v>2586.32</v>
      </c>
      <c r="H44" s="39">
        <v>2587.1</v>
      </c>
      <c r="I44" s="39">
        <v>2586.71</v>
      </c>
      <c r="J44" s="39">
        <v>2578.92</v>
      </c>
      <c r="K44" s="40">
        <v>559.83</v>
      </c>
      <c r="L44" s="41">
        <f t="shared" si="0"/>
        <v>3.5045358</v>
      </c>
      <c r="M44" s="41">
        <f t="shared" si="1"/>
        <v>0.9999285497383132</v>
      </c>
    </row>
    <row r="45" spans="1:13" ht="12.75">
      <c r="A45" s="36" t="s">
        <v>41</v>
      </c>
      <c r="B45" s="39">
        <v>2584.75</v>
      </c>
      <c r="C45" s="39">
        <v>2589.77</v>
      </c>
      <c r="D45" s="39">
        <v>2591.06</v>
      </c>
      <c r="E45" s="39">
        <v>2591.74</v>
      </c>
      <c r="F45" s="39">
        <v>2592.76</v>
      </c>
      <c r="G45" s="39">
        <v>2593.54</v>
      </c>
      <c r="H45" s="39">
        <v>2594.35</v>
      </c>
      <c r="I45" s="39">
        <v>2593.97</v>
      </c>
      <c r="J45" s="39">
        <v>2586.29</v>
      </c>
      <c r="K45" s="40">
        <v>559.83</v>
      </c>
      <c r="L45" s="41">
        <f t="shared" si="0"/>
        <v>3.5045358</v>
      </c>
      <c r="M45" s="41">
        <f t="shared" si="1"/>
        <v>0.9999285497383132</v>
      </c>
    </row>
    <row r="46" spans="1:13" ht="12.75">
      <c r="A46" s="36" t="s">
        <v>42</v>
      </c>
      <c r="B46" s="39">
        <v>2590.74</v>
      </c>
      <c r="C46" s="39">
        <v>2595.73</v>
      </c>
      <c r="D46" s="39">
        <v>2597</v>
      </c>
      <c r="E46" s="39">
        <v>2597.68</v>
      </c>
      <c r="F46" s="39">
        <v>2598.73</v>
      </c>
      <c r="G46" s="39">
        <v>2599.45</v>
      </c>
      <c r="H46" s="39">
        <v>2600.26</v>
      </c>
      <c r="I46" s="39">
        <v>2599.85</v>
      </c>
      <c r="J46" s="39">
        <v>2592.14</v>
      </c>
      <c r="K46" s="40">
        <v>559.83</v>
      </c>
      <c r="L46" s="41">
        <f t="shared" si="0"/>
        <v>3.5045358</v>
      </c>
      <c r="M46" s="41">
        <f t="shared" si="1"/>
        <v>0.9999285497383132</v>
      </c>
    </row>
    <row r="47" spans="1:13" ht="12.75">
      <c r="A47" s="36" t="s">
        <v>43</v>
      </c>
      <c r="B47" s="39">
        <v>2595.58</v>
      </c>
      <c r="C47" s="39">
        <v>2600.46</v>
      </c>
      <c r="D47" s="39">
        <v>2601.64</v>
      </c>
      <c r="E47" s="39">
        <v>2602.34</v>
      </c>
      <c r="F47" s="39">
        <v>2603.42</v>
      </c>
      <c r="G47" s="39">
        <v>2604.17</v>
      </c>
      <c r="H47" s="39">
        <v>2604.98</v>
      </c>
      <c r="I47" s="39">
        <v>2604.53</v>
      </c>
      <c r="J47" s="39">
        <v>2596.78</v>
      </c>
      <c r="K47" s="40">
        <v>559.83</v>
      </c>
      <c r="L47" s="41">
        <f t="shared" si="0"/>
        <v>3.5045358</v>
      </c>
      <c r="M47" s="41">
        <f t="shared" si="1"/>
        <v>0.9999285497383132</v>
      </c>
    </row>
    <row r="48" spans="1:13" ht="12.75">
      <c r="A48" s="36" t="s">
        <v>44</v>
      </c>
      <c r="B48" s="39">
        <v>2599.28</v>
      </c>
      <c r="C48" s="39">
        <v>2604.23</v>
      </c>
      <c r="D48" s="39">
        <v>2605.39</v>
      </c>
      <c r="E48" s="39">
        <v>2606.05</v>
      </c>
      <c r="F48" s="39">
        <v>2607.13</v>
      </c>
      <c r="G48" s="39">
        <v>2607.95</v>
      </c>
      <c r="H48" s="39">
        <v>2608.71</v>
      </c>
      <c r="I48" s="39">
        <v>2608.26</v>
      </c>
      <c r="J48" s="39">
        <v>2600.53</v>
      </c>
      <c r="K48" s="40">
        <v>559.81</v>
      </c>
      <c r="L48" s="41">
        <f t="shared" si="0"/>
        <v>3.5044105999999995</v>
      </c>
      <c r="M48" s="41">
        <f t="shared" si="1"/>
        <v>0.9999642735928261</v>
      </c>
    </row>
    <row r="49" spans="1:13" ht="12.75">
      <c r="A49" s="36" t="s">
        <v>45</v>
      </c>
      <c r="B49" s="39">
        <v>2602.62</v>
      </c>
      <c r="C49" s="39">
        <v>2607.56</v>
      </c>
      <c r="D49" s="39">
        <v>2608.7</v>
      </c>
      <c r="E49" s="39">
        <v>2609.42</v>
      </c>
      <c r="F49" s="39">
        <v>2610.43</v>
      </c>
      <c r="G49" s="39">
        <v>2611.3</v>
      </c>
      <c r="H49" s="39">
        <v>2611.98</v>
      </c>
      <c r="I49" s="39">
        <v>2611.55</v>
      </c>
      <c r="J49" s="39">
        <v>2603.82</v>
      </c>
      <c r="K49" s="40">
        <v>559.81</v>
      </c>
      <c r="L49" s="41">
        <f t="shared" si="0"/>
        <v>3.5044105999999995</v>
      </c>
      <c r="M49" s="41">
        <f t="shared" si="1"/>
        <v>0.9999642735928261</v>
      </c>
    </row>
    <row r="50" spans="1:13" ht="12.75">
      <c r="A50" s="36" t="s">
        <v>46</v>
      </c>
      <c r="B50" s="39">
        <v>2605.55</v>
      </c>
      <c r="C50" s="39">
        <v>2610.48</v>
      </c>
      <c r="D50" s="39">
        <v>2611.6</v>
      </c>
      <c r="E50" s="39">
        <v>2612.32</v>
      </c>
      <c r="F50" s="39">
        <v>2613.38</v>
      </c>
      <c r="G50" s="39">
        <v>2614.18</v>
      </c>
      <c r="H50" s="39">
        <v>2614.94</v>
      </c>
      <c r="I50" s="39">
        <v>2614.46</v>
      </c>
      <c r="J50" s="39">
        <v>2606.84</v>
      </c>
      <c r="K50" s="40">
        <v>559.83</v>
      </c>
      <c r="L50" s="41">
        <f t="shared" si="0"/>
        <v>3.5045358</v>
      </c>
      <c r="M50" s="41">
        <f t="shared" si="1"/>
        <v>0.9999285497383132</v>
      </c>
    </row>
    <row r="51" spans="1:13" ht="12.75">
      <c r="A51" s="36" t="s">
        <v>47</v>
      </c>
      <c r="B51" s="39">
        <v>2607.89</v>
      </c>
      <c r="C51" s="39">
        <v>2612.81</v>
      </c>
      <c r="D51" s="39">
        <v>2613.94</v>
      </c>
      <c r="E51" s="39">
        <v>2614.69</v>
      </c>
      <c r="F51" s="39">
        <v>2615.79</v>
      </c>
      <c r="G51" s="39">
        <v>2616.58</v>
      </c>
      <c r="H51" s="39">
        <v>2617.37</v>
      </c>
      <c r="I51" s="39">
        <v>2616.85</v>
      </c>
      <c r="J51" s="39">
        <v>2609.18</v>
      </c>
      <c r="K51" s="40">
        <v>559.83</v>
      </c>
      <c r="L51" s="41">
        <f t="shared" si="0"/>
        <v>3.5045358</v>
      </c>
      <c r="M51" s="41">
        <f t="shared" si="1"/>
        <v>0.9999285497383132</v>
      </c>
    </row>
    <row r="52" spans="1:13" ht="12.75">
      <c r="A52" s="36" t="s">
        <v>48</v>
      </c>
      <c r="B52" s="39">
        <v>2609.61</v>
      </c>
      <c r="C52" s="39">
        <v>2614.52</v>
      </c>
      <c r="D52" s="39">
        <v>2615.71</v>
      </c>
      <c r="E52" s="39">
        <v>2616.4</v>
      </c>
      <c r="F52" s="39">
        <v>2617.49</v>
      </c>
      <c r="G52" s="39">
        <v>2618.37</v>
      </c>
      <c r="H52" s="39">
        <v>2619.03</v>
      </c>
      <c r="I52" s="39">
        <v>2618.56</v>
      </c>
      <c r="J52" s="39">
        <v>2610.86</v>
      </c>
      <c r="K52" s="40">
        <v>559.83</v>
      </c>
      <c r="L52" s="41">
        <f t="shared" si="0"/>
        <v>3.5045358</v>
      </c>
      <c r="M52" s="41">
        <f t="shared" si="1"/>
        <v>0.9999285497383132</v>
      </c>
    </row>
    <row r="53" spans="1:13" ht="12.75">
      <c r="A53" s="36" t="s">
        <v>49</v>
      </c>
      <c r="B53" s="39">
        <v>2610.77</v>
      </c>
      <c r="C53" s="39">
        <v>2615.72</v>
      </c>
      <c r="D53" s="39">
        <v>2616.88</v>
      </c>
      <c r="E53" s="39">
        <v>2617.64</v>
      </c>
      <c r="F53" s="39">
        <v>2618.73</v>
      </c>
      <c r="G53" s="39">
        <v>2619.51</v>
      </c>
      <c r="H53" s="39">
        <v>2620.28</v>
      </c>
      <c r="I53" s="39">
        <v>2619.81</v>
      </c>
      <c r="J53" s="39">
        <v>2612.11</v>
      </c>
      <c r="K53" s="40">
        <v>559.83</v>
      </c>
      <c r="L53" s="41">
        <f t="shared" si="0"/>
        <v>3.5045358</v>
      </c>
      <c r="M53" s="41">
        <f t="shared" si="1"/>
        <v>0.9999285497383132</v>
      </c>
    </row>
    <row r="54" spans="1:13" ht="12.75">
      <c r="A54" s="36" t="s">
        <v>50</v>
      </c>
      <c r="B54" s="39">
        <v>2611.53</v>
      </c>
      <c r="C54" s="39">
        <v>2616.48</v>
      </c>
      <c r="D54" s="39">
        <v>2617.63</v>
      </c>
      <c r="E54" s="39">
        <v>2618.35</v>
      </c>
      <c r="F54" s="39">
        <v>2619.48</v>
      </c>
      <c r="G54" s="39">
        <v>2620.26</v>
      </c>
      <c r="H54" s="39">
        <v>2621.08</v>
      </c>
      <c r="I54" s="39">
        <v>2620.67</v>
      </c>
      <c r="J54" s="39">
        <v>2612.92</v>
      </c>
      <c r="K54" s="40">
        <v>559.83</v>
      </c>
      <c r="L54" s="41">
        <f t="shared" si="0"/>
        <v>3.5045358</v>
      </c>
      <c r="M54" s="41">
        <f t="shared" si="1"/>
        <v>0.9999285497383132</v>
      </c>
    </row>
    <row r="55" spans="1:13" ht="12.75">
      <c r="A55" s="36" t="s">
        <v>51</v>
      </c>
      <c r="B55" s="39">
        <v>2612.01</v>
      </c>
      <c r="C55" s="39">
        <v>2616.82</v>
      </c>
      <c r="D55" s="39">
        <v>2618.01</v>
      </c>
      <c r="E55" s="39">
        <v>2618.73</v>
      </c>
      <c r="F55" s="39">
        <v>2619.86</v>
      </c>
      <c r="G55" s="39">
        <v>2620.6</v>
      </c>
      <c r="H55" s="39">
        <v>2621.42</v>
      </c>
      <c r="I55" s="39">
        <v>2621</v>
      </c>
      <c r="J55" s="39">
        <v>2613.21</v>
      </c>
      <c r="K55" s="40">
        <v>559.83</v>
      </c>
      <c r="L55" s="41">
        <f t="shared" si="0"/>
        <v>3.5045358</v>
      </c>
      <c r="M55" s="41">
        <f t="shared" si="1"/>
        <v>0.9999285497383132</v>
      </c>
    </row>
    <row r="56" spans="1:13" ht="12.75">
      <c r="A56" s="36" t="s">
        <v>52</v>
      </c>
      <c r="B56" s="39">
        <v>2612.2</v>
      </c>
      <c r="C56" s="39">
        <v>2617.05</v>
      </c>
      <c r="D56" s="39">
        <v>2618.28</v>
      </c>
      <c r="E56" s="39">
        <v>2619.01</v>
      </c>
      <c r="F56" s="39">
        <v>2620.14</v>
      </c>
      <c r="G56" s="39">
        <v>2620.87</v>
      </c>
      <c r="H56" s="39">
        <v>2621.7</v>
      </c>
      <c r="I56" s="39">
        <v>2621.28</v>
      </c>
      <c r="J56" s="39">
        <v>2613.44</v>
      </c>
      <c r="K56" s="40">
        <v>559.81</v>
      </c>
      <c r="L56" s="41">
        <f t="shared" si="0"/>
        <v>3.5044105999999995</v>
      </c>
      <c r="M56" s="41">
        <f t="shared" si="1"/>
        <v>0.9999642735928261</v>
      </c>
    </row>
    <row r="57" spans="1:13" ht="12.75">
      <c r="A57" s="36" t="s">
        <v>53</v>
      </c>
      <c r="B57" s="39">
        <v>2612.3</v>
      </c>
      <c r="C57" s="39">
        <v>2617.15</v>
      </c>
      <c r="D57" s="39">
        <v>2618.33</v>
      </c>
      <c r="E57" s="39">
        <v>2619.06</v>
      </c>
      <c r="F57" s="39">
        <v>2620.29</v>
      </c>
      <c r="G57" s="39">
        <v>2621.02</v>
      </c>
      <c r="H57" s="39">
        <v>2621.8</v>
      </c>
      <c r="I57" s="39">
        <v>2621.33</v>
      </c>
      <c r="J57" s="39">
        <v>2613.59</v>
      </c>
      <c r="K57" s="40">
        <v>559.83</v>
      </c>
      <c r="L57" s="41">
        <f t="shared" si="0"/>
        <v>3.5045358</v>
      </c>
      <c r="M57" s="41">
        <f t="shared" si="1"/>
        <v>0.9999285497383132</v>
      </c>
    </row>
    <row r="58" spans="1:13" ht="12.75">
      <c r="A58" s="36" t="s">
        <v>54</v>
      </c>
      <c r="B58" s="39">
        <v>2612.52</v>
      </c>
      <c r="C58" s="39">
        <v>2617.33</v>
      </c>
      <c r="D58" s="39">
        <v>2618.51</v>
      </c>
      <c r="E58" s="39">
        <v>2619.24</v>
      </c>
      <c r="F58" s="39">
        <v>2620.37</v>
      </c>
      <c r="G58" s="39">
        <v>2621.1</v>
      </c>
      <c r="H58" s="39">
        <v>2621.93</v>
      </c>
      <c r="I58" s="39">
        <v>2621.47</v>
      </c>
      <c r="J58" s="39">
        <v>2613.67</v>
      </c>
      <c r="K58" s="40">
        <v>559.83</v>
      </c>
      <c r="L58" s="41">
        <f t="shared" si="0"/>
        <v>3.5045358</v>
      </c>
      <c r="M58" s="41">
        <f t="shared" si="1"/>
        <v>0.9999285497383132</v>
      </c>
    </row>
    <row r="59" spans="1:13" ht="12.75">
      <c r="A59" s="36" t="s">
        <v>55</v>
      </c>
      <c r="B59" s="39">
        <v>2612.67</v>
      </c>
      <c r="C59" s="39">
        <v>2617.52</v>
      </c>
      <c r="D59" s="39">
        <v>2618.6</v>
      </c>
      <c r="E59" s="39">
        <v>2619.34</v>
      </c>
      <c r="F59" s="39">
        <v>2620.52</v>
      </c>
      <c r="G59" s="39">
        <v>2621.25</v>
      </c>
      <c r="H59" s="39">
        <v>2621.98</v>
      </c>
      <c r="I59" s="39">
        <v>2621.42</v>
      </c>
      <c r="J59" s="39">
        <v>2613.34</v>
      </c>
      <c r="K59" s="40">
        <v>559.83</v>
      </c>
      <c r="L59" s="41">
        <f t="shared" si="0"/>
        <v>3.5045358</v>
      </c>
      <c r="M59" s="41">
        <f t="shared" si="1"/>
        <v>0.9999285497383132</v>
      </c>
    </row>
    <row r="60" spans="1:13" ht="12.75">
      <c r="A60" s="36" t="s">
        <v>56</v>
      </c>
      <c r="B60" s="39">
        <v>2612.85</v>
      </c>
      <c r="C60" s="39">
        <v>2617.7</v>
      </c>
      <c r="D60" s="39">
        <v>2618.83</v>
      </c>
      <c r="E60" s="39">
        <v>2619.52</v>
      </c>
      <c r="F60" s="39">
        <v>2620.6</v>
      </c>
      <c r="G60" s="39">
        <v>2621.28</v>
      </c>
      <c r="H60" s="39">
        <v>2621.83</v>
      </c>
      <c r="I60" s="39">
        <v>2620.98</v>
      </c>
      <c r="J60" s="39">
        <v>2611.84</v>
      </c>
      <c r="K60" s="40">
        <v>559.83</v>
      </c>
      <c r="L60" s="41">
        <f t="shared" si="0"/>
        <v>3.5045358</v>
      </c>
      <c r="M60" s="41">
        <f t="shared" si="1"/>
        <v>0.9999285497383132</v>
      </c>
    </row>
    <row r="61" spans="1:13" ht="12.75">
      <c r="A61" s="36" t="s">
        <v>57</v>
      </c>
      <c r="B61" s="39">
        <v>2612.9</v>
      </c>
      <c r="C61" s="39">
        <v>2617.75</v>
      </c>
      <c r="D61" s="39">
        <v>2618.83</v>
      </c>
      <c r="E61" s="39">
        <v>2619.52</v>
      </c>
      <c r="F61" s="39">
        <v>2620.6</v>
      </c>
      <c r="G61" s="39">
        <v>2621.24</v>
      </c>
      <c r="H61" s="39">
        <v>2621.68</v>
      </c>
      <c r="I61" s="39">
        <v>2620.41</v>
      </c>
      <c r="J61" s="39">
        <v>2609.83</v>
      </c>
      <c r="K61" s="40">
        <v>559.83</v>
      </c>
      <c r="L61" s="41">
        <f t="shared" si="0"/>
        <v>3.5045358</v>
      </c>
      <c r="M61" s="41">
        <f t="shared" si="1"/>
        <v>0.9999285497383132</v>
      </c>
    </row>
    <row r="62" spans="1:13" ht="12.75">
      <c r="A62" s="36" t="s">
        <v>58</v>
      </c>
      <c r="B62" s="39">
        <v>2612.9</v>
      </c>
      <c r="C62" s="39">
        <v>2617.7</v>
      </c>
      <c r="D62" s="39">
        <v>2618.78</v>
      </c>
      <c r="E62" s="39">
        <v>2619.51</v>
      </c>
      <c r="F62" s="39">
        <v>2620.6</v>
      </c>
      <c r="G62" s="39">
        <v>2621.28</v>
      </c>
      <c r="H62" s="39">
        <v>2621.83</v>
      </c>
      <c r="I62" s="39">
        <v>2620.88</v>
      </c>
      <c r="J62" s="39">
        <v>2611.46</v>
      </c>
      <c r="K62" s="40">
        <v>559.83</v>
      </c>
      <c r="L62" s="41">
        <f t="shared" si="0"/>
        <v>3.5045358</v>
      </c>
      <c r="M62" s="41">
        <f t="shared" si="1"/>
        <v>0.9999285497383132</v>
      </c>
    </row>
    <row r="63" spans="1:13" ht="12.75">
      <c r="A63" s="36" t="s">
        <v>59</v>
      </c>
      <c r="B63" s="39">
        <v>2612.71</v>
      </c>
      <c r="C63" s="39">
        <v>2617.6</v>
      </c>
      <c r="D63" s="39">
        <v>2618.73</v>
      </c>
      <c r="E63" s="39">
        <v>2619.37</v>
      </c>
      <c r="F63" s="39">
        <v>2620.5</v>
      </c>
      <c r="G63" s="39">
        <v>2621.23</v>
      </c>
      <c r="H63" s="39">
        <v>2621.87</v>
      </c>
      <c r="I63" s="39">
        <v>2621.26</v>
      </c>
      <c r="J63" s="39">
        <v>2613.04</v>
      </c>
      <c r="K63" s="40">
        <v>559.83</v>
      </c>
      <c r="L63" s="41">
        <f t="shared" si="0"/>
        <v>3.5045358</v>
      </c>
      <c r="M63" s="41">
        <f t="shared" si="1"/>
        <v>0.9999285497383132</v>
      </c>
    </row>
    <row r="64" spans="1:13" ht="12.75">
      <c r="A64" s="36" t="s">
        <v>2</v>
      </c>
      <c r="B64" s="39">
        <v>2612.61</v>
      </c>
      <c r="C64" s="39">
        <v>2617.51</v>
      </c>
      <c r="D64" s="39">
        <v>2618.64</v>
      </c>
      <c r="E64" s="39">
        <v>2619.33</v>
      </c>
      <c r="F64" s="39">
        <v>2620.41</v>
      </c>
      <c r="G64" s="39">
        <v>2621.14</v>
      </c>
      <c r="H64" s="39">
        <v>2621.88</v>
      </c>
      <c r="I64" s="39">
        <v>2621.41</v>
      </c>
      <c r="J64" s="39">
        <v>2613.47</v>
      </c>
      <c r="K64" s="40">
        <v>559.83</v>
      </c>
      <c r="L64" s="41">
        <f t="shared" si="0"/>
        <v>3.5045358</v>
      </c>
      <c r="M64" s="41">
        <f t="shared" si="1"/>
        <v>0.9999285497383132</v>
      </c>
    </row>
    <row r="65" spans="1:13" ht="12.75">
      <c r="A65" s="36" t="s">
        <v>60</v>
      </c>
      <c r="B65" s="39">
        <v>2612.61</v>
      </c>
      <c r="C65" s="39">
        <v>2617.46</v>
      </c>
      <c r="D65" s="39">
        <v>2618.64</v>
      </c>
      <c r="E65" s="39">
        <v>2619.32</v>
      </c>
      <c r="F65" s="39">
        <v>2620.41</v>
      </c>
      <c r="G65" s="39">
        <v>2621.09</v>
      </c>
      <c r="H65" s="39">
        <v>2621.82</v>
      </c>
      <c r="I65" s="39">
        <v>2621.36</v>
      </c>
      <c r="J65" s="39">
        <v>2613.47</v>
      </c>
      <c r="K65" s="40">
        <v>559.83</v>
      </c>
      <c r="L65" s="41">
        <f t="shared" si="0"/>
        <v>3.5045358</v>
      </c>
      <c r="M65" s="41">
        <f t="shared" si="1"/>
        <v>0.9999285497383132</v>
      </c>
    </row>
    <row r="66" spans="1:13" ht="12.75">
      <c r="A66" s="36" t="s">
        <v>61</v>
      </c>
      <c r="B66" s="39">
        <v>2612.46</v>
      </c>
      <c r="C66" s="39">
        <v>2617.36</v>
      </c>
      <c r="D66" s="39">
        <v>2618.49</v>
      </c>
      <c r="E66" s="39">
        <v>2619.18</v>
      </c>
      <c r="F66" s="39">
        <v>2620.26</v>
      </c>
      <c r="G66" s="39">
        <v>2620.99</v>
      </c>
      <c r="H66" s="39">
        <v>2621.77</v>
      </c>
      <c r="I66" s="39">
        <v>2621.26</v>
      </c>
      <c r="J66" s="39">
        <v>2613.32</v>
      </c>
      <c r="K66" s="40">
        <v>559.83</v>
      </c>
      <c r="L66" s="41">
        <f t="shared" si="0"/>
        <v>3.5045358</v>
      </c>
      <c r="M66" s="41">
        <f t="shared" si="1"/>
        <v>0.9999285497383132</v>
      </c>
    </row>
    <row r="67" spans="1:13" ht="12.75">
      <c r="A67" s="36" t="s">
        <v>62</v>
      </c>
      <c r="B67" s="39">
        <v>2612.13</v>
      </c>
      <c r="C67" s="39">
        <v>2617.03</v>
      </c>
      <c r="D67" s="39">
        <v>2618.17</v>
      </c>
      <c r="E67" s="39">
        <v>2618.89</v>
      </c>
      <c r="F67" s="39">
        <v>2619.98</v>
      </c>
      <c r="G67" s="39">
        <v>2620.71</v>
      </c>
      <c r="H67" s="39">
        <v>2621.39</v>
      </c>
      <c r="I67" s="39">
        <v>2620.92</v>
      </c>
      <c r="J67" s="39">
        <v>2613.03</v>
      </c>
      <c r="K67" s="40">
        <v>559.83</v>
      </c>
      <c r="L67" s="41">
        <f t="shared" si="0"/>
        <v>3.5045358</v>
      </c>
      <c r="M67" s="41">
        <f t="shared" si="1"/>
        <v>0.9999285497383132</v>
      </c>
    </row>
    <row r="68" spans="1:13" ht="12.75">
      <c r="A68" s="36" t="s">
        <v>63</v>
      </c>
      <c r="B68" s="39">
        <v>2611.64</v>
      </c>
      <c r="C68" s="39">
        <v>2616.5</v>
      </c>
      <c r="D68" s="39">
        <v>2617.69</v>
      </c>
      <c r="E68" s="39">
        <v>2618.36</v>
      </c>
      <c r="F68" s="39">
        <v>2619.5</v>
      </c>
      <c r="G68" s="39">
        <v>2620.19</v>
      </c>
      <c r="H68" s="39">
        <v>2620.86</v>
      </c>
      <c r="I68" s="39">
        <v>2620.44</v>
      </c>
      <c r="J68" s="39">
        <v>2612.55</v>
      </c>
      <c r="K68" s="40">
        <v>559.84</v>
      </c>
      <c r="L68" s="41">
        <f t="shared" si="0"/>
        <v>3.5045984000000003</v>
      </c>
      <c r="M68" s="41">
        <f t="shared" si="1"/>
        <v>0.9999106887682194</v>
      </c>
    </row>
    <row r="69" spans="1:13" ht="12.75">
      <c r="A69" s="36" t="s">
        <v>64</v>
      </c>
      <c r="B69" s="39">
        <v>2610.83</v>
      </c>
      <c r="C69" s="39">
        <v>2615.68</v>
      </c>
      <c r="D69" s="39">
        <v>2616.85</v>
      </c>
      <c r="E69" s="39">
        <v>2617.55</v>
      </c>
      <c r="F69" s="39">
        <v>2618.64</v>
      </c>
      <c r="G69" s="39">
        <v>2619.43</v>
      </c>
      <c r="H69" s="39">
        <v>2620.1</v>
      </c>
      <c r="I69" s="39">
        <v>2619.63</v>
      </c>
      <c r="J69" s="39">
        <v>2611.73</v>
      </c>
      <c r="K69" s="40">
        <v>559.83</v>
      </c>
      <c r="L69" s="41">
        <f t="shared" si="0"/>
        <v>3.5045358</v>
      </c>
      <c r="M69" s="41">
        <f t="shared" si="1"/>
        <v>0.9999285497383132</v>
      </c>
    </row>
    <row r="70" spans="1:13" ht="12.75">
      <c r="A70" s="36" t="s">
        <v>65</v>
      </c>
      <c r="B70" s="39">
        <v>2609.62</v>
      </c>
      <c r="C70" s="39">
        <v>2614.53</v>
      </c>
      <c r="D70" s="39">
        <v>2615.67</v>
      </c>
      <c r="E70" s="39">
        <v>2616.36</v>
      </c>
      <c r="F70" s="39">
        <v>2617.5</v>
      </c>
      <c r="G70" s="39">
        <v>2618.24</v>
      </c>
      <c r="H70" s="39">
        <v>2618.95</v>
      </c>
      <c r="I70" s="39">
        <v>2618.52</v>
      </c>
      <c r="J70" s="39">
        <v>2610.58</v>
      </c>
      <c r="K70" s="40">
        <v>559.83</v>
      </c>
      <c r="L70" s="41">
        <f aca="true" t="shared" si="2" ref="L70:L117">0.00626*K70</f>
        <v>3.5045358</v>
      </c>
      <c r="M70" s="41">
        <f aca="true" t="shared" si="3" ref="M70:M117">$K$5/K70</f>
        <v>0.9999285497383132</v>
      </c>
    </row>
    <row r="71" spans="1:13" ht="12.75">
      <c r="A71" s="36" t="s">
        <v>66</v>
      </c>
      <c r="B71" s="39">
        <v>2607.95</v>
      </c>
      <c r="C71" s="39">
        <v>2612.77</v>
      </c>
      <c r="D71" s="39">
        <v>2613.94</v>
      </c>
      <c r="E71" s="39">
        <v>2614.65</v>
      </c>
      <c r="F71" s="39">
        <v>2615.8</v>
      </c>
      <c r="G71" s="39">
        <v>2616.5</v>
      </c>
      <c r="H71" s="39">
        <v>2617.23</v>
      </c>
      <c r="I71" s="39">
        <v>2616.8</v>
      </c>
      <c r="J71" s="39">
        <v>2608.9</v>
      </c>
      <c r="K71" s="40">
        <v>559.83</v>
      </c>
      <c r="L71" s="41">
        <f t="shared" si="2"/>
        <v>3.5045358</v>
      </c>
      <c r="M71" s="41">
        <f t="shared" si="3"/>
        <v>0.9999285497383132</v>
      </c>
    </row>
    <row r="72" spans="1:13" ht="12.75">
      <c r="A72" s="36" t="s">
        <v>67</v>
      </c>
      <c r="B72" s="39">
        <v>2605.6</v>
      </c>
      <c r="C72" s="39">
        <v>2610.52</v>
      </c>
      <c r="D72" s="39">
        <v>2611.7</v>
      </c>
      <c r="E72" s="39">
        <v>2612.37</v>
      </c>
      <c r="F72" s="39">
        <v>2613.52</v>
      </c>
      <c r="G72" s="39">
        <v>2614.23</v>
      </c>
      <c r="H72" s="39">
        <v>2614.99</v>
      </c>
      <c r="I72" s="39">
        <v>2614.46</v>
      </c>
      <c r="J72" s="39">
        <v>2606.65</v>
      </c>
      <c r="K72" s="40">
        <v>559.83</v>
      </c>
      <c r="L72" s="41">
        <f t="shared" si="2"/>
        <v>3.5045358</v>
      </c>
      <c r="M72" s="41">
        <f t="shared" si="3"/>
        <v>0.9999285497383132</v>
      </c>
    </row>
    <row r="73" spans="1:13" ht="12.75">
      <c r="A73" s="36" t="s">
        <v>68</v>
      </c>
      <c r="B73" s="39">
        <v>2602.67</v>
      </c>
      <c r="C73" s="39">
        <v>2607.56</v>
      </c>
      <c r="D73" s="39">
        <v>2608.79</v>
      </c>
      <c r="E73" s="39">
        <v>2609.51</v>
      </c>
      <c r="F73" s="39">
        <v>2610.63</v>
      </c>
      <c r="G73" s="39">
        <v>2611.34</v>
      </c>
      <c r="H73" s="39">
        <v>2612.08</v>
      </c>
      <c r="I73" s="39">
        <v>2611.54</v>
      </c>
      <c r="J73" s="39">
        <v>2603.68</v>
      </c>
      <c r="K73" s="40">
        <v>559.84</v>
      </c>
      <c r="L73" s="41">
        <f t="shared" si="2"/>
        <v>3.5045984000000003</v>
      </c>
      <c r="M73" s="41">
        <f t="shared" si="3"/>
        <v>0.9999106887682194</v>
      </c>
    </row>
    <row r="74" spans="1:13" ht="12.75">
      <c r="A74" s="36" t="s">
        <v>69</v>
      </c>
      <c r="B74" s="39">
        <v>2599.51</v>
      </c>
      <c r="C74" s="39">
        <v>2604.41</v>
      </c>
      <c r="D74" s="39">
        <v>2605.56</v>
      </c>
      <c r="E74" s="39">
        <v>2606.28</v>
      </c>
      <c r="F74" s="39">
        <v>2607.4</v>
      </c>
      <c r="G74" s="39">
        <v>2608.08</v>
      </c>
      <c r="H74" s="39">
        <v>2608.84</v>
      </c>
      <c r="I74" s="39">
        <v>2608.24</v>
      </c>
      <c r="J74" s="39">
        <v>2600.42</v>
      </c>
      <c r="K74" s="40">
        <v>559.83</v>
      </c>
      <c r="L74" s="41">
        <f t="shared" si="2"/>
        <v>3.5045358</v>
      </c>
      <c r="M74" s="41">
        <f t="shared" si="3"/>
        <v>0.9999285497383132</v>
      </c>
    </row>
    <row r="75" spans="1:13" ht="12.75">
      <c r="A75" s="36" t="s">
        <v>70</v>
      </c>
      <c r="B75" s="39">
        <v>2595.91</v>
      </c>
      <c r="C75" s="39">
        <v>2600.83</v>
      </c>
      <c r="D75" s="39">
        <v>2602.05</v>
      </c>
      <c r="E75" s="39">
        <v>2602.67</v>
      </c>
      <c r="F75" s="39">
        <v>2603.8</v>
      </c>
      <c r="G75" s="39">
        <v>2604.5</v>
      </c>
      <c r="H75" s="39">
        <v>2605.21</v>
      </c>
      <c r="I75" s="39">
        <v>2604.61</v>
      </c>
      <c r="J75" s="39">
        <v>2596.73</v>
      </c>
      <c r="K75" s="40">
        <v>559.83</v>
      </c>
      <c r="L75" s="41">
        <f t="shared" si="2"/>
        <v>3.5045358</v>
      </c>
      <c r="M75" s="41">
        <f t="shared" si="3"/>
        <v>0.9999285497383132</v>
      </c>
    </row>
    <row r="76" spans="1:13" ht="12.75">
      <c r="A76" s="36" t="s">
        <v>71</v>
      </c>
      <c r="B76" s="39">
        <v>2591.17</v>
      </c>
      <c r="C76" s="39">
        <v>2596.15</v>
      </c>
      <c r="D76" s="39">
        <v>2597.33</v>
      </c>
      <c r="E76" s="39">
        <v>2598.01</v>
      </c>
      <c r="F76" s="39">
        <v>2599.11</v>
      </c>
      <c r="G76" s="39">
        <v>2599.82</v>
      </c>
      <c r="H76" s="39">
        <v>2600.45</v>
      </c>
      <c r="I76" s="39">
        <v>2599.93</v>
      </c>
      <c r="J76" s="39">
        <v>2592.03</v>
      </c>
      <c r="K76" s="40">
        <v>559.83</v>
      </c>
      <c r="L76" s="41">
        <f t="shared" si="2"/>
        <v>3.5045358</v>
      </c>
      <c r="M76" s="41">
        <f t="shared" si="3"/>
        <v>0.9999285497383132</v>
      </c>
    </row>
    <row r="77" spans="1:13" ht="12.75">
      <c r="A77" s="36" t="s">
        <v>72</v>
      </c>
      <c r="B77" s="39">
        <v>2585.12</v>
      </c>
      <c r="C77" s="39">
        <v>2590.04</v>
      </c>
      <c r="D77" s="39">
        <v>2591.23</v>
      </c>
      <c r="E77" s="39">
        <v>2591.86</v>
      </c>
      <c r="F77" s="39">
        <v>2593.03</v>
      </c>
      <c r="G77" s="39">
        <v>2593.67</v>
      </c>
      <c r="H77" s="39">
        <v>2594.38</v>
      </c>
      <c r="I77" s="39">
        <v>2593.8</v>
      </c>
      <c r="J77" s="39">
        <v>2585.94</v>
      </c>
      <c r="K77" s="40">
        <v>559.83</v>
      </c>
      <c r="L77" s="41">
        <f t="shared" si="2"/>
        <v>3.5045358</v>
      </c>
      <c r="M77" s="41">
        <f t="shared" si="3"/>
        <v>0.9999285497383132</v>
      </c>
    </row>
    <row r="78" spans="1:13" ht="12.75">
      <c r="A78" s="36" t="s">
        <v>73</v>
      </c>
      <c r="B78" s="39">
        <v>2577.65</v>
      </c>
      <c r="C78" s="39">
        <v>2582.54</v>
      </c>
      <c r="D78" s="39">
        <v>2583.84</v>
      </c>
      <c r="E78" s="39">
        <v>2584.45</v>
      </c>
      <c r="F78" s="39">
        <v>2585.59</v>
      </c>
      <c r="G78" s="39">
        <v>2586.26</v>
      </c>
      <c r="H78" s="39">
        <v>2586.85</v>
      </c>
      <c r="I78" s="39">
        <v>2586.2</v>
      </c>
      <c r="J78" s="39">
        <v>2578.23</v>
      </c>
      <c r="K78" s="40">
        <v>559.83</v>
      </c>
      <c r="L78" s="41">
        <f t="shared" si="2"/>
        <v>3.5045358</v>
      </c>
      <c r="M78" s="41">
        <f t="shared" si="3"/>
        <v>0.9999285497383132</v>
      </c>
    </row>
    <row r="79" spans="1:13" ht="12.75">
      <c r="A79" s="36" t="s">
        <v>74</v>
      </c>
      <c r="B79" s="39">
        <v>2568.44</v>
      </c>
      <c r="C79" s="39">
        <v>2573.42</v>
      </c>
      <c r="D79" s="39">
        <v>2574.67</v>
      </c>
      <c r="E79" s="39">
        <v>2575.32</v>
      </c>
      <c r="F79" s="39">
        <v>2576.44</v>
      </c>
      <c r="G79" s="39">
        <v>2577.04</v>
      </c>
      <c r="H79" s="39">
        <v>2577.55</v>
      </c>
      <c r="I79" s="39">
        <v>2576.59</v>
      </c>
      <c r="J79" s="39">
        <v>2568.07</v>
      </c>
      <c r="K79" s="40">
        <v>559.81</v>
      </c>
      <c r="L79" s="41">
        <f t="shared" si="2"/>
        <v>3.5044105999999995</v>
      </c>
      <c r="M79" s="41">
        <f t="shared" si="3"/>
        <v>0.9999642735928261</v>
      </c>
    </row>
    <row r="80" spans="1:13" ht="12.75">
      <c r="A80" s="36" t="s">
        <v>75</v>
      </c>
      <c r="B80" s="39">
        <v>2557.12</v>
      </c>
      <c r="C80" s="39">
        <v>2562.2</v>
      </c>
      <c r="D80" s="39">
        <v>2563.47</v>
      </c>
      <c r="E80" s="39">
        <v>2564.14</v>
      </c>
      <c r="F80" s="39">
        <v>2565.24</v>
      </c>
      <c r="G80" s="39">
        <v>2565.79</v>
      </c>
      <c r="H80" s="39">
        <v>2566.1</v>
      </c>
      <c r="I80" s="39">
        <v>2564.73</v>
      </c>
      <c r="J80" s="39">
        <v>2554.64</v>
      </c>
      <c r="K80" s="40">
        <v>559.81</v>
      </c>
      <c r="L80" s="41">
        <f t="shared" si="2"/>
        <v>3.5044105999999995</v>
      </c>
      <c r="M80" s="41">
        <f t="shared" si="3"/>
        <v>0.9999642735928261</v>
      </c>
    </row>
    <row r="81" spans="1:13" ht="12.75">
      <c r="A81" s="36" t="s">
        <v>76</v>
      </c>
      <c r="B81" s="39">
        <v>2539.86</v>
      </c>
      <c r="C81" s="39">
        <v>2545.06</v>
      </c>
      <c r="D81" s="39">
        <v>2546.44</v>
      </c>
      <c r="E81" s="39">
        <v>2547.12</v>
      </c>
      <c r="F81" s="39">
        <v>2548.27</v>
      </c>
      <c r="G81" s="39">
        <v>2548.74</v>
      </c>
      <c r="H81" s="39">
        <v>2548.98</v>
      </c>
      <c r="I81" s="39">
        <v>2547.29</v>
      </c>
      <c r="J81" s="39">
        <v>2536.92</v>
      </c>
      <c r="K81" s="40">
        <v>559.83</v>
      </c>
      <c r="L81" s="41">
        <f t="shared" si="2"/>
        <v>3.5045358</v>
      </c>
      <c r="M81" s="41">
        <f t="shared" si="3"/>
        <v>0.9999285497383132</v>
      </c>
    </row>
    <row r="82" spans="1:13" ht="12.75">
      <c r="A82" s="36" t="s">
        <v>77</v>
      </c>
      <c r="B82" s="39">
        <v>2493.06</v>
      </c>
      <c r="C82" s="39">
        <v>2498.46</v>
      </c>
      <c r="D82" s="39">
        <v>2500.19</v>
      </c>
      <c r="E82" s="39">
        <v>2500.88</v>
      </c>
      <c r="F82" s="39">
        <v>2502.5</v>
      </c>
      <c r="G82" s="39">
        <v>2502.67</v>
      </c>
      <c r="H82" s="39">
        <v>2502.32</v>
      </c>
      <c r="I82" s="39">
        <v>2499.9</v>
      </c>
      <c r="J82" s="39">
        <v>2490.18</v>
      </c>
      <c r="K82" s="40">
        <v>559.83</v>
      </c>
      <c r="L82" s="41">
        <f t="shared" si="2"/>
        <v>3.5045358</v>
      </c>
      <c r="M82" s="41">
        <f t="shared" si="3"/>
        <v>0.9999285497383132</v>
      </c>
    </row>
    <row r="83" spans="1:13" ht="12.75">
      <c r="A83" s="36" t="s">
        <v>78</v>
      </c>
      <c r="B83" s="39">
        <v>2298.98</v>
      </c>
      <c r="C83" s="39">
        <v>2306.07</v>
      </c>
      <c r="D83" s="39">
        <v>2309.88</v>
      </c>
      <c r="E83" s="39">
        <v>2310.26</v>
      </c>
      <c r="F83" s="39">
        <v>2314.08</v>
      </c>
      <c r="G83" s="39">
        <v>2312.06</v>
      </c>
      <c r="H83" s="39">
        <v>2308.65</v>
      </c>
      <c r="I83" s="39">
        <v>2300.86</v>
      </c>
      <c r="J83" s="39">
        <v>2287.58</v>
      </c>
      <c r="K83" s="40">
        <v>559.83</v>
      </c>
      <c r="L83" s="41">
        <f t="shared" si="2"/>
        <v>3.5045358</v>
      </c>
      <c r="M83" s="41">
        <f t="shared" si="3"/>
        <v>0.9999285497383132</v>
      </c>
    </row>
    <row r="84" spans="1:13" ht="12.75">
      <c r="A84" s="36" t="s">
        <v>79</v>
      </c>
      <c r="B84" s="39">
        <v>1772.06</v>
      </c>
      <c r="C84" s="39">
        <v>1787.26</v>
      </c>
      <c r="D84" s="39">
        <v>1796.34</v>
      </c>
      <c r="E84" s="39">
        <v>1797.34</v>
      </c>
      <c r="F84" s="39">
        <v>1803.25</v>
      </c>
      <c r="G84" s="39">
        <v>1797.66</v>
      </c>
      <c r="H84" s="39">
        <v>1788.17</v>
      </c>
      <c r="I84" s="39">
        <v>1769.88</v>
      </c>
      <c r="J84" s="39">
        <v>1744.7</v>
      </c>
      <c r="K84" s="40">
        <v>559.84</v>
      </c>
      <c r="L84" s="41">
        <f t="shared" si="2"/>
        <v>3.5045984000000003</v>
      </c>
      <c r="M84" s="41">
        <f t="shared" si="3"/>
        <v>0.9999106887682194</v>
      </c>
    </row>
    <row r="85" spans="1:13" ht="12.75">
      <c r="A85" s="36" t="s">
        <v>80</v>
      </c>
      <c r="B85" s="39">
        <v>1191.81</v>
      </c>
      <c r="C85" s="39">
        <v>1210.96</v>
      </c>
      <c r="D85" s="39">
        <v>1222.46</v>
      </c>
      <c r="E85" s="39">
        <v>1225.11</v>
      </c>
      <c r="F85" s="39">
        <v>1229.22</v>
      </c>
      <c r="G85" s="39">
        <v>1223.01</v>
      </c>
      <c r="H85" s="39">
        <v>1210.93</v>
      </c>
      <c r="I85" s="39">
        <v>1190.05</v>
      </c>
      <c r="J85" s="39">
        <v>1161.69</v>
      </c>
      <c r="K85" s="40">
        <v>559.83</v>
      </c>
      <c r="L85" s="41">
        <f t="shared" si="2"/>
        <v>3.5045358</v>
      </c>
      <c r="M85" s="41">
        <f t="shared" si="3"/>
        <v>0.9999285497383132</v>
      </c>
    </row>
    <row r="86" spans="1:13" ht="12.75">
      <c r="A86" s="36" t="s">
        <v>81</v>
      </c>
      <c r="B86" s="39">
        <v>819.34</v>
      </c>
      <c r="C86" s="39">
        <v>834.06</v>
      </c>
      <c r="D86" s="39">
        <v>843.23</v>
      </c>
      <c r="E86" s="39">
        <v>845.81</v>
      </c>
      <c r="F86" s="39">
        <v>847.53</v>
      </c>
      <c r="G86" s="39">
        <v>842.15</v>
      </c>
      <c r="H86" s="39">
        <v>831.26</v>
      </c>
      <c r="I86" s="39">
        <v>814.22</v>
      </c>
      <c r="J86" s="39">
        <v>792.06</v>
      </c>
      <c r="K86" s="40">
        <v>559.83</v>
      </c>
      <c r="L86" s="41">
        <f t="shared" si="2"/>
        <v>3.5045358</v>
      </c>
      <c r="M86" s="41">
        <f t="shared" si="3"/>
        <v>0.9999285497383132</v>
      </c>
    </row>
    <row r="87" spans="1:13" ht="12.75">
      <c r="A87" s="36" t="s">
        <v>82</v>
      </c>
      <c r="B87" s="39">
        <v>599.24</v>
      </c>
      <c r="C87" s="39">
        <v>608.42</v>
      </c>
      <c r="D87" s="39">
        <v>614.21</v>
      </c>
      <c r="E87" s="39">
        <v>615.63</v>
      </c>
      <c r="F87" s="39">
        <v>615.62</v>
      </c>
      <c r="G87" s="39">
        <v>611.35</v>
      </c>
      <c r="H87" s="39">
        <v>602.63</v>
      </c>
      <c r="I87" s="39">
        <v>590.03</v>
      </c>
      <c r="J87" s="39">
        <v>574.47</v>
      </c>
      <c r="K87" s="40">
        <v>559.81</v>
      </c>
      <c r="L87" s="41">
        <f t="shared" si="2"/>
        <v>3.5044105999999995</v>
      </c>
      <c r="M87" s="41">
        <f t="shared" si="3"/>
        <v>0.9999642735928261</v>
      </c>
    </row>
    <row r="88" spans="1:13" ht="12.75">
      <c r="A88" s="36" t="s">
        <v>83</v>
      </c>
      <c r="B88" s="39">
        <v>461.64</v>
      </c>
      <c r="C88" s="39">
        <v>466.85</v>
      </c>
      <c r="D88" s="39">
        <v>469.89</v>
      </c>
      <c r="E88" s="39">
        <v>470.3</v>
      </c>
      <c r="F88" s="39">
        <v>469.22</v>
      </c>
      <c r="G88" s="39">
        <v>465.75</v>
      </c>
      <c r="H88" s="39">
        <v>459.02</v>
      </c>
      <c r="I88" s="39">
        <v>449.79</v>
      </c>
      <c r="J88" s="39">
        <v>438.95</v>
      </c>
      <c r="K88" s="40">
        <v>559.83</v>
      </c>
      <c r="L88" s="41">
        <f t="shared" si="2"/>
        <v>3.5045358</v>
      </c>
      <c r="M88" s="41">
        <f t="shared" si="3"/>
        <v>0.9999285497383132</v>
      </c>
    </row>
    <row r="89" spans="1:13" ht="12.75">
      <c r="A89" s="36" t="s">
        <v>84</v>
      </c>
      <c r="B89" s="39">
        <v>369.3</v>
      </c>
      <c r="C89" s="39">
        <v>371.93</v>
      </c>
      <c r="D89" s="39">
        <v>373.23</v>
      </c>
      <c r="E89" s="39">
        <v>372.95</v>
      </c>
      <c r="F89" s="39">
        <v>371.25</v>
      </c>
      <c r="G89" s="39">
        <v>368.47</v>
      </c>
      <c r="H89" s="39">
        <v>363.1</v>
      </c>
      <c r="I89" s="39">
        <v>356.24</v>
      </c>
      <c r="J89" s="39">
        <v>348.46</v>
      </c>
      <c r="K89" s="40">
        <v>559.83</v>
      </c>
      <c r="L89" s="41">
        <f t="shared" si="2"/>
        <v>3.5045358</v>
      </c>
      <c r="M89" s="41">
        <f t="shared" si="3"/>
        <v>0.9999285497383132</v>
      </c>
    </row>
    <row r="90" spans="1:13" ht="12.75">
      <c r="A90" s="36" t="s">
        <v>85</v>
      </c>
      <c r="B90" s="39">
        <v>303.46</v>
      </c>
      <c r="C90" s="39">
        <v>304.6</v>
      </c>
      <c r="D90" s="39">
        <v>304.8</v>
      </c>
      <c r="E90" s="39">
        <v>304.1</v>
      </c>
      <c r="F90" s="39">
        <v>302.12</v>
      </c>
      <c r="G90" s="39">
        <v>299.77</v>
      </c>
      <c r="H90" s="39">
        <v>295.46</v>
      </c>
      <c r="I90" s="39">
        <v>290.22</v>
      </c>
      <c r="J90" s="39">
        <v>284.46</v>
      </c>
      <c r="K90" s="40">
        <v>559.83</v>
      </c>
      <c r="L90" s="41">
        <f t="shared" si="2"/>
        <v>3.5045358</v>
      </c>
      <c r="M90" s="41">
        <f t="shared" si="3"/>
        <v>0.9999285497383132</v>
      </c>
    </row>
    <row r="91" spans="1:13" ht="12.75">
      <c r="A91" s="36" t="s">
        <v>86</v>
      </c>
      <c r="B91" s="39">
        <v>254.39</v>
      </c>
      <c r="C91" s="39">
        <v>254.65</v>
      </c>
      <c r="D91" s="39">
        <v>254.29</v>
      </c>
      <c r="E91" s="39">
        <v>253.31</v>
      </c>
      <c r="F91" s="39">
        <v>251.26</v>
      </c>
      <c r="G91" s="39">
        <v>249.29</v>
      </c>
      <c r="H91" s="39">
        <v>245.72</v>
      </c>
      <c r="I91" s="39">
        <v>241.6</v>
      </c>
      <c r="J91" s="39">
        <v>237.17</v>
      </c>
      <c r="K91" s="40">
        <v>559.84</v>
      </c>
      <c r="L91" s="41">
        <f t="shared" si="2"/>
        <v>3.5045984000000003</v>
      </c>
      <c r="M91" s="41">
        <f t="shared" si="3"/>
        <v>0.9999106887682194</v>
      </c>
    </row>
    <row r="92" spans="1:13" ht="12.75">
      <c r="A92" s="36" t="s">
        <v>87</v>
      </c>
      <c r="B92" s="39">
        <v>216.58</v>
      </c>
      <c r="C92" s="39">
        <v>216.31</v>
      </c>
      <c r="D92" s="39">
        <v>215.6</v>
      </c>
      <c r="E92" s="39">
        <v>214.55</v>
      </c>
      <c r="F92" s="39">
        <v>212.51</v>
      </c>
      <c r="G92" s="39">
        <v>210.81</v>
      </c>
      <c r="H92" s="39">
        <v>207.8</v>
      </c>
      <c r="I92" s="39">
        <v>204.42</v>
      </c>
      <c r="J92" s="39">
        <v>201.01</v>
      </c>
      <c r="K92" s="40">
        <v>559.82</v>
      </c>
      <c r="L92" s="41">
        <f t="shared" si="2"/>
        <v>3.5044732</v>
      </c>
      <c r="M92" s="41">
        <f t="shared" si="3"/>
        <v>0.9999464113465041</v>
      </c>
    </row>
    <row r="93" spans="1:13" ht="12.75">
      <c r="A93" s="36" t="s">
        <v>88</v>
      </c>
      <c r="B93" s="39">
        <v>186.65</v>
      </c>
      <c r="C93" s="39">
        <v>186.1</v>
      </c>
      <c r="D93" s="39">
        <v>185.16</v>
      </c>
      <c r="E93" s="39">
        <v>184.07</v>
      </c>
      <c r="F93" s="39">
        <v>182.17</v>
      </c>
      <c r="G93" s="39">
        <v>180.77</v>
      </c>
      <c r="H93" s="39">
        <v>178.16</v>
      </c>
      <c r="I93" s="39">
        <v>175.43</v>
      </c>
      <c r="J93" s="39">
        <v>172.67</v>
      </c>
      <c r="K93" s="40">
        <v>559.82</v>
      </c>
      <c r="L93" s="41">
        <f t="shared" si="2"/>
        <v>3.5044732</v>
      </c>
      <c r="M93" s="41">
        <f t="shared" si="3"/>
        <v>0.9999464113465041</v>
      </c>
    </row>
    <row r="94" spans="1:13" ht="12.75">
      <c r="A94" s="36" t="s">
        <v>89</v>
      </c>
      <c r="B94" s="39">
        <v>162.47</v>
      </c>
      <c r="C94" s="39">
        <v>161.78</v>
      </c>
      <c r="D94" s="39">
        <v>160.78</v>
      </c>
      <c r="E94" s="39">
        <v>159.78</v>
      </c>
      <c r="F94" s="39">
        <v>158.01</v>
      </c>
      <c r="G94" s="39">
        <v>156.79</v>
      </c>
      <c r="H94" s="39">
        <v>154.54</v>
      </c>
      <c r="I94" s="39">
        <v>152.23</v>
      </c>
      <c r="J94" s="39">
        <v>150</v>
      </c>
      <c r="K94" s="40">
        <v>559.83</v>
      </c>
      <c r="L94" s="41">
        <f t="shared" si="2"/>
        <v>3.5045358</v>
      </c>
      <c r="M94" s="41">
        <f t="shared" si="3"/>
        <v>0.9999285497383132</v>
      </c>
    </row>
    <row r="95" spans="1:13" ht="12.75">
      <c r="A95" s="36" t="s">
        <v>90</v>
      </c>
      <c r="B95" s="39">
        <v>142.46</v>
      </c>
      <c r="C95" s="39">
        <v>141.74</v>
      </c>
      <c r="D95" s="39">
        <v>140.7</v>
      </c>
      <c r="E95" s="39">
        <v>139.84</v>
      </c>
      <c r="F95" s="39">
        <v>138.1</v>
      </c>
      <c r="G95" s="39">
        <v>137.05</v>
      </c>
      <c r="H95" s="39">
        <v>135.15</v>
      </c>
      <c r="I95" s="39">
        <v>133.23</v>
      </c>
      <c r="J95" s="39">
        <v>131.43</v>
      </c>
      <c r="K95" s="40">
        <v>559.84</v>
      </c>
      <c r="L95" s="41">
        <f t="shared" si="2"/>
        <v>3.5045984000000003</v>
      </c>
      <c r="M95" s="41">
        <f t="shared" si="3"/>
        <v>0.9999106887682194</v>
      </c>
    </row>
    <row r="96" spans="1:13" ht="12.75">
      <c r="A96" s="36" t="s">
        <v>91</v>
      </c>
      <c r="B96" s="39">
        <v>125.73</v>
      </c>
      <c r="C96" s="39">
        <v>125.02</v>
      </c>
      <c r="D96" s="39">
        <v>124.1</v>
      </c>
      <c r="E96" s="39">
        <v>123.31</v>
      </c>
      <c r="F96" s="39">
        <v>121.69</v>
      </c>
      <c r="G96" s="39">
        <v>120.84</v>
      </c>
      <c r="H96" s="39">
        <v>119.13</v>
      </c>
      <c r="I96" s="39">
        <v>117.5</v>
      </c>
      <c r="J96" s="39">
        <v>116.01</v>
      </c>
      <c r="K96" s="40">
        <v>559.83</v>
      </c>
      <c r="L96" s="41">
        <f t="shared" si="2"/>
        <v>3.5045358</v>
      </c>
      <c r="M96" s="41">
        <f t="shared" si="3"/>
        <v>0.9999285497383132</v>
      </c>
    </row>
    <row r="97" spans="1:13" ht="12.75">
      <c r="A97" s="36" t="s">
        <v>92</v>
      </c>
      <c r="B97" s="39">
        <v>111.71</v>
      </c>
      <c r="C97" s="39">
        <v>111</v>
      </c>
      <c r="D97" s="39">
        <v>110.13</v>
      </c>
      <c r="E97" s="39">
        <v>109.46</v>
      </c>
      <c r="F97" s="39">
        <v>107.96</v>
      </c>
      <c r="G97" s="39">
        <v>107.21</v>
      </c>
      <c r="H97" s="39">
        <v>105.75</v>
      </c>
      <c r="I97" s="39">
        <v>104.33</v>
      </c>
      <c r="J97" s="39">
        <v>103.14</v>
      </c>
      <c r="K97" s="40">
        <v>559.83</v>
      </c>
      <c r="L97" s="41">
        <f t="shared" si="2"/>
        <v>3.5045358</v>
      </c>
      <c r="M97" s="41">
        <f t="shared" si="3"/>
        <v>0.9999285497383132</v>
      </c>
    </row>
    <row r="98" spans="1:13" ht="12.75">
      <c r="A98" s="36" t="s">
        <v>93</v>
      </c>
      <c r="B98" s="39">
        <v>99.76</v>
      </c>
      <c r="C98" s="39">
        <v>99.11</v>
      </c>
      <c r="D98" s="39">
        <v>98.31</v>
      </c>
      <c r="E98" s="39">
        <v>97.67</v>
      </c>
      <c r="F98" s="39">
        <v>96.33</v>
      </c>
      <c r="G98" s="39">
        <v>95.72</v>
      </c>
      <c r="H98" s="39">
        <v>94.39</v>
      </c>
      <c r="I98" s="39">
        <v>93.14</v>
      </c>
      <c r="J98" s="39">
        <v>92.22</v>
      </c>
      <c r="K98" s="40">
        <v>559.83</v>
      </c>
      <c r="L98" s="41">
        <f t="shared" si="2"/>
        <v>3.5045358</v>
      </c>
      <c r="M98" s="41">
        <f t="shared" si="3"/>
        <v>0.9999285497383132</v>
      </c>
    </row>
    <row r="99" spans="1:13" ht="12.75">
      <c r="A99" s="36" t="s">
        <v>94</v>
      </c>
      <c r="B99" s="39">
        <v>89.56</v>
      </c>
      <c r="C99" s="39">
        <v>88.94</v>
      </c>
      <c r="D99" s="39">
        <v>88.18</v>
      </c>
      <c r="E99" s="39">
        <v>87.61</v>
      </c>
      <c r="F99" s="39">
        <v>86.42</v>
      </c>
      <c r="G99" s="39">
        <v>85.89</v>
      </c>
      <c r="H99" s="39">
        <v>84.72</v>
      </c>
      <c r="I99" s="39">
        <v>83.74</v>
      </c>
      <c r="J99" s="39">
        <v>82.93</v>
      </c>
      <c r="K99" s="40">
        <v>559.83</v>
      </c>
      <c r="L99" s="41">
        <f t="shared" si="2"/>
        <v>3.5045358</v>
      </c>
      <c r="M99" s="41">
        <f t="shared" si="3"/>
        <v>0.9999285497383132</v>
      </c>
    </row>
    <row r="100" spans="1:13" ht="12.75">
      <c r="A100" s="36" t="s">
        <v>95</v>
      </c>
      <c r="B100" s="39">
        <v>80.71</v>
      </c>
      <c r="C100" s="39">
        <v>80.13</v>
      </c>
      <c r="D100" s="39">
        <v>79.46</v>
      </c>
      <c r="E100" s="39">
        <v>78.98</v>
      </c>
      <c r="F100" s="39">
        <v>77.86</v>
      </c>
      <c r="G100" s="39">
        <v>77.41</v>
      </c>
      <c r="H100" s="39">
        <v>76.4</v>
      </c>
      <c r="I100" s="39">
        <v>75.49</v>
      </c>
      <c r="J100" s="39">
        <v>74.86</v>
      </c>
      <c r="K100" s="40">
        <v>559.83</v>
      </c>
      <c r="L100" s="41">
        <f t="shared" si="2"/>
        <v>3.5045358</v>
      </c>
      <c r="M100" s="41">
        <f t="shared" si="3"/>
        <v>0.9999285497383132</v>
      </c>
    </row>
    <row r="101" spans="1:13" ht="12.75">
      <c r="A101" s="36" t="s">
        <v>96</v>
      </c>
      <c r="B101" s="39">
        <v>73.02</v>
      </c>
      <c r="C101" s="39">
        <v>72.51</v>
      </c>
      <c r="D101" s="39">
        <v>71.95</v>
      </c>
      <c r="E101" s="39">
        <v>71.46</v>
      </c>
      <c r="F101" s="39">
        <v>70.49</v>
      </c>
      <c r="G101" s="39">
        <v>70.11</v>
      </c>
      <c r="H101" s="39">
        <v>69.13</v>
      </c>
      <c r="I101" s="39">
        <v>68.45</v>
      </c>
      <c r="J101" s="39">
        <v>67.89</v>
      </c>
      <c r="K101" s="40">
        <v>559.83</v>
      </c>
      <c r="L101" s="41">
        <f t="shared" si="2"/>
        <v>3.5045358</v>
      </c>
      <c r="M101" s="41">
        <f t="shared" si="3"/>
        <v>0.9999285497383132</v>
      </c>
    </row>
    <row r="102" spans="1:13" ht="12.75">
      <c r="A102" s="36" t="s">
        <v>97</v>
      </c>
      <c r="B102" s="39">
        <v>66.35</v>
      </c>
      <c r="C102" s="39">
        <v>65.91</v>
      </c>
      <c r="D102" s="39">
        <v>65.34</v>
      </c>
      <c r="E102" s="39">
        <v>64.99</v>
      </c>
      <c r="F102" s="39">
        <v>64.03</v>
      </c>
      <c r="G102" s="39">
        <v>63.72</v>
      </c>
      <c r="H102" s="39">
        <v>62.97</v>
      </c>
      <c r="I102" s="39">
        <v>62.32</v>
      </c>
      <c r="J102" s="39">
        <v>61.85</v>
      </c>
      <c r="K102" s="40">
        <v>559.83</v>
      </c>
      <c r="L102" s="41">
        <f t="shared" si="2"/>
        <v>3.5045358</v>
      </c>
      <c r="M102" s="41">
        <f t="shared" si="3"/>
        <v>0.9999285497383132</v>
      </c>
    </row>
    <row r="103" spans="1:13" ht="12.75">
      <c r="A103" s="36" t="s">
        <v>98</v>
      </c>
      <c r="B103" s="39">
        <v>60.55</v>
      </c>
      <c r="C103" s="39">
        <v>60.18</v>
      </c>
      <c r="D103" s="39">
        <v>59.67</v>
      </c>
      <c r="E103" s="39">
        <v>59.38</v>
      </c>
      <c r="F103" s="39">
        <v>58.48</v>
      </c>
      <c r="G103" s="39">
        <v>58.24</v>
      </c>
      <c r="H103" s="39">
        <v>57.49</v>
      </c>
      <c r="I103" s="39">
        <v>56.97</v>
      </c>
      <c r="J103" s="39">
        <v>56.58</v>
      </c>
      <c r="K103" s="40">
        <v>559.84</v>
      </c>
      <c r="L103" s="41">
        <f t="shared" si="2"/>
        <v>3.5045984000000003</v>
      </c>
      <c r="M103" s="41">
        <f t="shared" si="3"/>
        <v>0.9999106887682194</v>
      </c>
    </row>
    <row r="104" spans="1:13" ht="12.75">
      <c r="A104" s="36" t="s">
        <v>99</v>
      </c>
      <c r="B104" s="39">
        <v>55.38</v>
      </c>
      <c r="C104" s="39">
        <v>55.08</v>
      </c>
      <c r="D104" s="39">
        <v>54.55</v>
      </c>
      <c r="E104" s="39">
        <v>54.35</v>
      </c>
      <c r="F104" s="39">
        <v>53.5</v>
      </c>
      <c r="G104" s="39">
        <v>53.38</v>
      </c>
      <c r="H104" s="39">
        <v>52.68</v>
      </c>
      <c r="I104" s="39">
        <v>52.14</v>
      </c>
      <c r="J104" s="39">
        <v>51.89</v>
      </c>
      <c r="K104" s="40">
        <v>559.83</v>
      </c>
      <c r="L104" s="41">
        <f t="shared" si="2"/>
        <v>3.5045358</v>
      </c>
      <c r="M104" s="41">
        <f t="shared" si="3"/>
        <v>0.9999285497383132</v>
      </c>
    </row>
    <row r="105" spans="1:13" ht="12.75">
      <c r="A105" s="36" t="s">
        <v>100</v>
      </c>
      <c r="B105" s="39">
        <v>50.93</v>
      </c>
      <c r="C105" s="39">
        <v>50.6</v>
      </c>
      <c r="D105" s="39">
        <v>50.19</v>
      </c>
      <c r="E105" s="39">
        <v>49.94</v>
      </c>
      <c r="F105" s="39">
        <v>49.2</v>
      </c>
      <c r="G105" s="39">
        <v>49.04</v>
      </c>
      <c r="H105" s="39">
        <v>48.44</v>
      </c>
      <c r="I105" s="39">
        <v>47.99</v>
      </c>
      <c r="J105" s="39">
        <v>47.83</v>
      </c>
      <c r="K105" s="40">
        <v>559.83</v>
      </c>
      <c r="L105" s="41">
        <f t="shared" si="2"/>
        <v>3.5045358</v>
      </c>
      <c r="M105" s="41">
        <f t="shared" si="3"/>
        <v>0.9999285497383132</v>
      </c>
    </row>
    <row r="106" spans="1:13" ht="12.75">
      <c r="A106" s="36" t="s">
        <v>101</v>
      </c>
      <c r="B106" s="39">
        <v>46.96</v>
      </c>
      <c r="C106" s="39">
        <v>46.69</v>
      </c>
      <c r="D106" s="39">
        <v>46.3</v>
      </c>
      <c r="E106" s="39">
        <v>46.11</v>
      </c>
      <c r="F106" s="39">
        <v>45.46</v>
      </c>
      <c r="G106" s="39">
        <v>45.32</v>
      </c>
      <c r="H106" s="39">
        <v>44.74</v>
      </c>
      <c r="I106" s="39">
        <v>44.33</v>
      </c>
      <c r="J106" s="39">
        <v>44.2</v>
      </c>
      <c r="K106" s="40">
        <v>559.81</v>
      </c>
      <c r="L106" s="41">
        <f t="shared" si="2"/>
        <v>3.5044105999999995</v>
      </c>
      <c r="M106" s="41">
        <f t="shared" si="3"/>
        <v>0.9999642735928261</v>
      </c>
    </row>
    <row r="107" spans="1:13" ht="12.75">
      <c r="A107" s="36" t="s">
        <v>102</v>
      </c>
      <c r="B107" s="39">
        <v>43.38</v>
      </c>
      <c r="C107" s="39">
        <v>43.18</v>
      </c>
      <c r="D107" s="39">
        <v>42.78</v>
      </c>
      <c r="E107" s="39">
        <v>42.66</v>
      </c>
      <c r="F107" s="39">
        <v>41.97</v>
      </c>
      <c r="G107" s="39">
        <v>41.93</v>
      </c>
      <c r="H107" s="39">
        <v>41.42</v>
      </c>
      <c r="I107" s="39">
        <v>41.05</v>
      </c>
      <c r="J107" s="39">
        <v>41.01</v>
      </c>
      <c r="K107" s="40">
        <v>559.83</v>
      </c>
      <c r="L107" s="41">
        <f t="shared" si="2"/>
        <v>3.5045358</v>
      </c>
      <c r="M107" s="41">
        <f t="shared" si="3"/>
        <v>0.9999285497383132</v>
      </c>
    </row>
    <row r="108" spans="1:13" ht="12.75">
      <c r="A108" s="36" t="s">
        <v>103</v>
      </c>
      <c r="B108" s="39">
        <v>40.19</v>
      </c>
      <c r="C108" s="39">
        <v>40</v>
      </c>
      <c r="D108" s="39">
        <v>39.64</v>
      </c>
      <c r="E108" s="39">
        <v>39.55</v>
      </c>
      <c r="F108" s="39">
        <v>38.91</v>
      </c>
      <c r="G108" s="39">
        <v>38.83</v>
      </c>
      <c r="H108" s="39">
        <v>38.39</v>
      </c>
      <c r="I108" s="39">
        <v>38.15</v>
      </c>
      <c r="J108" s="39">
        <v>38.11</v>
      </c>
      <c r="K108" s="40">
        <v>559.81</v>
      </c>
      <c r="L108" s="41">
        <f t="shared" si="2"/>
        <v>3.5044105999999995</v>
      </c>
      <c r="M108" s="41">
        <f t="shared" si="3"/>
        <v>0.9999642735928261</v>
      </c>
    </row>
    <row r="109" spans="1:13" ht="12.75">
      <c r="A109" s="36" t="s">
        <v>104</v>
      </c>
      <c r="B109" s="39">
        <v>37.34</v>
      </c>
      <c r="C109" s="39">
        <v>37.16</v>
      </c>
      <c r="D109" s="39">
        <v>36.92</v>
      </c>
      <c r="E109" s="39">
        <v>36.77</v>
      </c>
      <c r="F109" s="39">
        <v>36.18</v>
      </c>
      <c r="G109" s="39">
        <v>36.16</v>
      </c>
      <c r="H109" s="39">
        <v>35.79</v>
      </c>
      <c r="I109" s="39">
        <v>35.5</v>
      </c>
      <c r="J109" s="39">
        <v>35.45</v>
      </c>
      <c r="K109" s="40">
        <v>559.83</v>
      </c>
      <c r="L109" s="41">
        <f t="shared" si="2"/>
        <v>3.5045358</v>
      </c>
      <c r="M109" s="41">
        <f t="shared" si="3"/>
        <v>0.9999285497383132</v>
      </c>
    </row>
    <row r="110" spans="1:13" ht="12.75">
      <c r="A110" s="36" t="s">
        <v>105</v>
      </c>
      <c r="B110" s="39">
        <v>34.83</v>
      </c>
      <c r="C110" s="39">
        <v>34.7</v>
      </c>
      <c r="D110" s="39">
        <v>34.43</v>
      </c>
      <c r="E110" s="39">
        <v>34.37</v>
      </c>
      <c r="F110" s="39">
        <v>33.79</v>
      </c>
      <c r="G110" s="39">
        <v>33.78</v>
      </c>
      <c r="H110" s="39">
        <v>33.38</v>
      </c>
      <c r="I110" s="39">
        <v>33.14</v>
      </c>
      <c r="J110" s="39">
        <v>33.18</v>
      </c>
      <c r="K110" s="40">
        <v>559.84</v>
      </c>
      <c r="L110" s="41">
        <f t="shared" si="2"/>
        <v>3.5045984000000003</v>
      </c>
      <c r="M110" s="41">
        <f t="shared" si="3"/>
        <v>0.9999106887682194</v>
      </c>
    </row>
    <row r="111" spans="1:13" ht="12.75">
      <c r="A111" s="36" t="s">
        <v>106</v>
      </c>
      <c r="B111" s="39">
        <v>32.55</v>
      </c>
      <c r="C111" s="39">
        <v>32.48</v>
      </c>
      <c r="D111" s="39">
        <v>32.18</v>
      </c>
      <c r="E111" s="39">
        <v>32.12</v>
      </c>
      <c r="F111" s="39">
        <v>31.59</v>
      </c>
      <c r="G111" s="39">
        <v>31.63</v>
      </c>
      <c r="H111" s="39">
        <v>31.26</v>
      </c>
      <c r="I111" s="39">
        <v>31.11</v>
      </c>
      <c r="J111" s="39">
        <v>31.15</v>
      </c>
      <c r="K111" s="40">
        <v>559.83</v>
      </c>
      <c r="L111" s="41">
        <f t="shared" si="2"/>
        <v>3.5045358</v>
      </c>
      <c r="M111" s="41">
        <f t="shared" si="3"/>
        <v>0.9999285497383132</v>
      </c>
    </row>
    <row r="112" spans="1:13" ht="12.75">
      <c r="A112" s="36" t="s">
        <v>107</v>
      </c>
      <c r="B112" s="39">
        <v>30.52</v>
      </c>
      <c r="C112" s="39">
        <v>30.46</v>
      </c>
      <c r="D112" s="39">
        <v>30.21</v>
      </c>
      <c r="E112" s="39">
        <v>30.2</v>
      </c>
      <c r="F112" s="39">
        <v>29.67</v>
      </c>
      <c r="G112" s="39">
        <v>29.73</v>
      </c>
      <c r="H112" s="39">
        <v>29.34</v>
      </c>
      <c r="I112" s="39">
        <v>29.18</v>
      </c>
      <c r="J112" s="39">
        <v>29.26</v>
      </c>
      <c r="K112" s="40">
        <v>559.83</v>
      </c>
      <c r="L112" s="41">
        <f t="shared" si="2"/>
        <v>3.5045358</v>
      </c>
      <c r="M112" s="41">
        <f t="shared" si="3"/>
        <v>0.9999285497383132</v>
      </c>
    </row>
    <row r="113" spans="1:13" ht="12.75">
      <c r="A113" s="36" t="s">
        <v>108</v>
      </c>
      <c r="B113" s="39">
        <v>28.68</v>
      </c>
      <c r="C113" s="39">
        <v>28.68</v>
      </c>
      <c r="D113" s="39">
        <v>28.39</v>
      </c>
      <c r="E113" s="39">
        <v>28.38</v>
      </c>
      <c r="F113" s="39">
        <v>27.9</v>
      </c>
      <c r="G113" s="39">
        <v>27.96</v>
      </c>
      <c r="H113" s="39">
        <v>27.61</v>
      </c>
      <c r="I113" s="39">
        <v>27.45</v>
      </c>
      <c r="J113" s="39">
        <v>27.52</v>
      </c>
      <c r="K113" s="40">
        <v>559.83</v>
      </c>
      <c r="L113" s="41">
        <f t="shared" si="2"/>
        <v>3.5045358</v>
      </c>
      <c r="M113" s="41">
        <f t="shared" si="3"/>
        <v>0.9999285497383132</v>
      </c>
    </row>
    <row r="114" spans="1:13" ht="12.75">
      <c r="A114" s="36" t="s">
        <v>109</v>
      </c>
      <c r="B114" s="39">
        <v>27.09</v>
      </c>
      <c r="C114" s="39">
        <v>27.04</v>
      </c>
      <c r="D114" s="39">
        <v>26.79</v>
      </c>
      <c r="E114" s="39">
        <v>26.75</v>
      </c>
      <c r="F114" s="39">
        <v>26.32</v>
      </c>
      <c r="G114" s="39">
        <v>26.39</v>
      </c>
      <c r="H114" s="39">
        <v>26.12</v>
      </c>
      <c r="I114" s="39">
        <v>25.95</v>
      </c>
      <c r="J114" s="39">
        <v>26.07</v>
      </c>
      <c r="K114" s="40">
        <v>559.83</v>
      </c>
      <c r="L114" s="41">
        <f t="shared" si="2"/>
        <v>3.5045358</v>
      </c>
      <c r="M114" s="41">
        <f t="shared" si="3"/>
        <v>0.9999285497383132</v>
      </c>
    </row>
    <row r="115" spans="1:13" ht="12.75">
      <c r="A115" s="36" t="s">
        <v>110</v>
      </c>
      <c r="B115" s="39">
        <v>25.49</v>
      </c>
      <c r="C115" s="39">
        <v>25.5</v>
      </c>
      <c r="D115" s="39">
        <v>25.24</v>
      </c>
      <c r="E115" s="39">
        <v>25.27</v>
      </c>
      <c r="F115" s="39">
        <v>24.84</v>
      </c>
      <c r="G115" s="39">
        <v>24.91</v>
      </c>
      <c r="H115" s="39">
        <v>24.62</v>
      </c>
      <c r="I115" s="39">
        <v>24.5</v>
      </c>
      <c r="J115" s="39">
        <v>24.62</v>
      </c>
      <c r="K115" s="40">
        <v>559.83</v>
      </c>
      <c r="L115" s="41">
        <f t="shared" si="2"/>
        <v>3.5045358</v>
      </c>
      <c r="M115" s="41">
        <f t="shared" si="3"/>
        <v>0.9999285497383132</v>
      </c>
    </row>
    <row r="116" spans="1:13" ht="12.75">
      <c r="A116" s="36" t="s">
        <v>111</v>
      </c>
      <c r="B116" s="39">
        <v>24.19</v>
      </c>
      <c r="C116" s="39">
        <v>24.2</v>
      </c>
      <c r="D116" s="39">
        <v>23.93</v>
      </c>
      <c r="E116" s="39">
        <v>23.92</v>
      </c>
      <c r="F116" s="39">
        <v>23.5</v>
      </c>
      <c r="G116" s="39">
        <v>23.67</v>
      </c>
      <c r="H116" s="39">
        <v>23.32</v>
      </c>
      <c r="I116" s="39">
        <v>23.3</v>
      </c>
      <c r="J116" s="39">
        <v>23.36</v>
      </c>
      <c r="K116" s="40">
        <v>559.84</v>
      </c>
      <c r="L116" s="41">
        <f t="shared" si="2"/>
        <v>3.5045984000000003</v>
      </c>
      <c r="M116" s="41">
        <f t="shared" si="3"/>
        <v>0.9999106887682194</v>
      </c>
    </row>
    <row r="117" spans="1:13" ht="12.75">
      <c r="A117" s="36" t="s">
        <v>112</v>
      </c>
      <c r="B117" s="39">
        <v>22.93</v>
      </c>
      <c r="C117" s="39">
        <v>22.94</v>
      </c>
      <c r="D117" s="39">
        <v>22.76</v>
      </c>
      <c r="E117" s="39">
        <v>22.77</v>
      </c>
      <c r="F117" s="39">
        <v>22.3</v>
      </c>
      <c r="G117" s="39">
        <v>22.38</v>
      </c>
      <c r="H117" s="39">
        <v>22.12</v>
      </c>
      <c r="I117" s="39">
        <v>22.04</v>
      </c>
      <c r="J117" s="39">
        <v>22.2</v>
      </c>
      <c r="K117" s="40">
        <v>559.83</v>
      </c>
      <c r="L117" s="41">
        <f t="shared" si="2"/>
        <v>3.5045358</v>
      </c>
      <c r="M117" s="41">
        <f t="shared" si="3"/>
        <v>0.9999285497383132</v>
      </c>
    </row>
    <row r="118" spans="2:10" ht="12.75">
      <c r="B118" s="3"/>
      <c r="C118" s="3"/>
      <c r="D118" s="3"/>
      <c r="E118" s="3"/>
      <c r="F118" s="3"/>
      <c r="G118" s="3"/>
      <c r="H118" s="3"/>
      <c r="I118" s="3"/>
      <c r="J118" s="3"/>
    </row>
    <row r="119" ht="12.75">
      <c r="A119" s="6" t="s">
        <v>200</v>
      </c>
    </row>
    <row r="120" spans="1:10" ht="12.75">
      <c r="A120" s="36" t="s">
        <v>121</v>
      </c>
      <c r="B120" s="42">
        <v>-0.019647</v>
      </c>
      <c r="C120" s="42">
        <v>-0.014647</v>
      </c>
      <c r="D120" s="42">
        <v>-0.009142</v>
      </c>
      <c r="E120" s="42">
        <v>-0.004564</v>
      </c>
      <c r="F120" s="42">
        <v>0.00181</v>
      </c>
      <c r="G120" s="42">
        <v>0.005351</v>
      </c>
      <c r="H120" s="42">
        <v>0.010516</v>
      </c>
      <c r="I120" s="42">
        <v>0.015457</v>
      </c>
      <c r="J120" s="42">
        <v>0.020777</v>
      </c>
    </row>
    <row r="121" spans="1:10" ht="12.75">
      <c r="A121" s="36">
        <f>A5/100</f>
        <v>-0.56</v>
      </c>
      <c r="B121" s="43">
        <f aca="true" t="shared" si="4" ref="B121:B152">B5*$M5/10000</f>
        <v>0.0020559999999999997</v>
      </c>
      <c r="C121" s="43">
        <f aca="true" t="shared" si="5" ref="C121:J121">C5*$M5/10000</f>
        <v>0.002054</v>
      </c>
      <c r="D121" s="43">
        <f t="shared" si="5"/>
        <v>0.002046</v>
      </c>
      <c r="E121" s="43">
        <f t="shared" si="5"/>
        <v>0.002023</v>
      </c>
      <c r="F121" s="43">
        <f t="shared" si="5"/>
        <v>0.00201</v>
      </c>
      <c r="G121" s="43">
        <f t="shared" si="5"/>
        <v>0.001991</v>
      </c>
      <c r="H121" s="43">
        <f t="shared" si="5"/>
        <v>0.001986</v>
      </c>
      <c r="I121" s="43">
        <f t="shared" si="5"/>
        <v>0.001987</v>
      </c>
      <c r="J121" s="43">
        <f t="shared" si="5"/>
        <v>0.001978</v>
      </c>
    </row>
    <row r="122" spans="1:12" ht="12.75">
      <c r="A122" s="36">
        <f aca="true" t="shared" si="6" ref="A122:A185">A6/100</f>
        <v>-0.55</v>
      </c>
      <c r="B122" s="43">
        <f t="shared" si="4"/>
        <v>0.0022009213661778105</v>
      </c>
      <c r="C122" s="43">
        <f aca="true" t="shared" si="7" ref="C122:J131">C6*$M6/10000</f>
        <v>0.002192921651989068</v>
      </c>
      <c r="D122" s="43">
        <f t="shared" si="7"/>
        <v>0.0021869218663475107</v>
      </c>
      <c r="E122" s="43">
        <f t="shared" si="7"/>
        <v>0.0021619227595076904</v>
      </c>
      <c r="F122" s="43">
        <f t="shared" si="7"/>
        <v>0.0021489232239509833</v>
      </c>
      <c r="G122" s="43">
        <f t="shared" si="7"/>
        <v>0.002128923938479127</v>
      </c>
      <c r="H122" s="43">
        <f t="shared" si="7"/>
        <v>0.0021209242242903846</v>
      </c>
      <c r="I122" s="43">
        <f t="shared" si="7"/>
        <v>0.002117924331469606</v>
      </c>
      <c r="J122" s="43">
        <f t="shared" si="7"/>
        <v>0.0021089246530072705</v>
      </c>
      <c r="L122" s="4"/>
    </row>
    <row r="123" spans="1:10" ht="12.75">
      <c r="A123" s="36">
        <f t="shared" si="6"/>
        <v>-0.54</v>
      </c>
      <c r="B123" s="43">
        <f t="shared" si="4"/>
        <v>0.0023559158285846983</v>
      </c>
      <c r="C123" s="43">
        <f t="shared" si="7"/>
        <v>0.002347916114395956</v>
      </c>
      <c r="D123" s="43">
        <f t="shared" si="7"/>
        <v>0.002336916507386435</v>
      </c>
      <c r="E123" s="43">
        <f t="shared" si="7"/>
        <v>0.0023159172576409856</v>
      </c>
      <c r="F123" s="43">
        <f t="shared" si="7"/>
        <v>0.0022979179007163145</v>
      </c>
      <c r="G123" s="43">
        <f t="shared" si="7"/>
        <v>0.002276918650970865</v>
      </c>
      <c r="H123" s="43">
        <f t="shared" si="7"/>
        <v>0.002264919079687751</v>
      </c>
      <c r="I123" s="43">
        <f t="shared" si="7"/>
        <v>0.0022579193297726013</v>
      </c>
      <c r="J123" s="43">
        <f t="shared" si="7"/>
        <v>0.00225391947267823</v>
      </c>
    </row>
    <row r="124" spans="1:10" ht="12.75">
      <c r="A124" s="36">
        <f t="shared" si="6"/>
        <v>-0.53</v>
      </c>
      <c r="B124" s="43">
        <f t="shared" si="4"/>
        <v>0.00252</v>
      </c>
      <c r="C124" s="43">
        <f t="shared" si="7"/>
        <v>0.0025109999999999998</v>
      </c>
      <c r="D124" s="43">
        <f t="shared" si="7"/>
        <v>0.002496</v>
      </c>
      <c r="E124" s="43">
        <f t="shared" si="7"/>
        <v>0.0024739999999999996</v>
      </c>
      <c r="F124" s="43">
        <f t="shared" si="7"/>
        <v>0.00246</v>
      </c>
      <c r="G124" s="43">
        <f t="shared" si="7"/>
        <v>0.0024289999999999997</v>
      </c>
      <c r="H124" s="43">
        <f t="shared" si="7"/>
        <v>0.002424</v>
      </c>
      <c r="I124" s="43">
        <f t="shared" si="7"/>
        <v>0.0024170000000000003</v>
      </c>
      <c r="J124" s="43">
        <f t="shared" si="7"/>
        <v>0.002404</v>
      </c>
    </row>
    <row r="125" spans="1:10" ht="12.75">
      <c r="A125" s="36">
        <f t="shared" si="6"/>
        <v>-0.52</v>
      </c>
      <c r="B125" s="43">
        <f t="shared" si="4"/>
        <v>0.002708903217162966</v>
      </c>
      <c r="C125" s="43">
        <f t="shared" si="7"/>
        <v>0.002703903395795002</v>
      </c>
      <c r="D125" s="43">
        <f t="shared" si="7"/>
        <v>0.002683904110323145</v>
      </c>
      <c r="E125" s="43">
        <f t="shared" si="7"/>
        <v>0.0026609049320305105</v>
      </c>
      <c r="F125" s="43">
        <f t="shared" si="7"/>
        <v>0.0026369057894642827</v>
      </c>
      <c r="G125" s="43">
        <f t="shared" si="7"/>
        <v>0.0026149065754452402</v>
      </c>
      <c r="H125" s="43">
        <f t="shared" si="7"/>
        <v>0.0026019070398885335</v>
      </c>
      <c r="I125" s="43">
        <f t="shared" si="7"/>
        <v>0.0025899074686054195</v>
      </c>
      <c r="J125" s="43">
        <f t="shared" si="7"/>
        <v>0.002577907897322306</v>
      </c>
    </row>
    <row r="126" spans="1:10" ht="12.75">
      <c r="A126" s="36">
        <f t="shared" si="6"/>
        <v>-0.51</v>
      </c>
      <c r="B126" s="43">
        <f t="shared" si="4"/>
        <v>0.0029068961433343457</v>
      </c>
      <c r="C126" s="43">
        <f t="shared" si="7"/>
        <v>0.002896896500598417</v>
      </c>
      <c r="D126" s="43">
        <f t="shared" si="7"/>
        <v>0.0028808970722209322</v>
      </c>
      <c r="E126" s="43">
        <f t="shared" si="7"/>
        <v>0.0028528980725603327</v>
      </c>
      <c r="F126" s="43">
        <f t="shared" si="7"/>
        <v>0.002828898929994105</v>
      </c>
      <c r="G126" s="43">
        <f t="shared" si="7"/>
        <v>0.0028008999303335063</v>
      </c>
      <c r="H126" s="43">
        <f t="shared" si="7"/>
        <v>0.002789900323323985</v>
      </c>
      <c r="I126" s="43">
        <f t="shared" si="7"/>
        <v>0.0027739008949464994</v>
      </c>
      <c r="J126" s="43">
        <f t="shared" si="7"/>
        <v>0.002756901502295422</v>
      </c>
    </row>
    <row r="127" spans="1:10" ht="12.75">
      <c r="A127" s="36">
        <f t="shared" si="6"/>
        <v>-0.5</v>
      </c>
      <c r="B127" s="43">
        <f t="shared" si="4"/>
        <v>0.0031198885336096173</v>
      </c>
      <c r="C127" s="43">
        <f t="shared" si="7"/>
        <v>0.0031038891052321323</v>
      </c>
      <c r="D127" s="43">
        <f t="shared" si="7"/>
        <v>0.0030868897125810543</v>
      </c>
      <c r="E127" s="43">
        <f t="shared" si="7"/>
        <v>0.003058890712920455</v>
      </c>
      <c r="F127" s="43">
        <f t="shared" si="7"/>
        <v>0.0030338916060806344</v>
      </c>
      <c r="G127" s="43">
        <f t="shared" si="7"/>
        <v>0.0030008927850520713</v>
      </c>
      <c r="H127" s="43">
        <f t="shared" si="7"/>
        <v>0.0029868932852217716</v>
      </c>
      <c r="I127" s="43">
        <f t="shared" si="7"/>
        <v>0.0029758936782122505</v>
      </c>
      <c r="J127" s="43">
        <f t="shared" si="7"/>
        <v>0.0029548944284668015</v>
      </c>
    </row>
    <row r="128" spans="1:10" ht="12.75">
      <c r="A128" s="36">
        <f t="shared" si="6"/>
        <v>-0.49</v>
      </c>
      <c r="B128" s="43">
        <f t="shared" si="4"/>
        <v>0.003356880066451117</v>
      </c>
      <c r="C128" s="43">
        <f t="shared" si="7"/>
        <v>0.0033398806738000387</v>
      </c>
      <c r="D128" s="43">
        <f t="shared" si="7"/>
        <v>0.0033218813168753684</v>
      </c>
      <c r="E128" s="43">
        <f t="shared" si="7"/>
        <v>0.003288882495846805</v>
      </c>
      <c r="F128" s="43">
        <f t="shared" si="7"/>
        <v>0.0032638833890069846</v>
      </c>
      <c r="G128" s="43">
        <f t="shared" si="7"/>
        <v>0.003229884603704828</v>
      </c>
      <c r="H128" s="43">
        <f t="shared" si="7"/>
        <v>0.003212885211053751</v>
      </c>
      <c r="I128" s="43">
        <f t="shared" si="7"/>
        <v>0.003202885568317822</v>
      </c>
      <c r="J128" s="43">
        <f t="shared" si="7"/>
        <v>0.0031728866401100372</v>
      </c>
    </row>
    <row r="129" spans="1:10" ht="12.75">
      <c r="A129" s="36">
        <f t="shared" si="6"/>
        <v>-0.48</v>
      </c>
      <c r="B129" s="43">
        <f t="shared" si="4"/>
        <v>0.0036228705632268088</v>
      </c>
      <c r="C129" s="43">
        <f t="shared" si="7"/>
        <v>0.0036048712063021376</v>
      </c>
      <c r="D129" s="43">
        <f t="shared" si="7"/>
        <v>0.0035888717779246535</v>
      </c>
      <c r="E129" s="43">
        <f t="shared" si="7"/>
        <v>0.003546873278433754</v>
      </c>
      <c r="F129" s="43">
        <f t="shared" si="7"/>
        <v>0.0035228741358675265</v>
      </c>
      <c r="G129" s="43">
        <f t="shared" si="7"/>
        <v>0.0034828755649238133</v>
      </c>
      <c r="H129" s="43">
        <f t="shared" si="7"/>
        <v>0.003467876100819921</v>
      </c>
      <c r="I129" s="43">
        <f t="shared" si="7"/>
        <v>0.0034488767796216576</v>
      </c>
      <c r="J129" s="43">
        <f t="shared" si="7"/>
        <v>0.003419877815687466</v>
      </c>
    </row>
    <row r="130" spans="1:10" ht="12.75">
      <c r="A130" s="36">
        <f t="shared" si="6"/>
        <v>-0.47</v>
      </c>
      <c r="B130" s="43">
        <f t="shared" si="4"/>
        <v>0.0039278596666726204</v>
      </c>
      <c r="C130" s="43">
        <f t="shared" si="7"/>
        <v>0.003912860202568729</v>
      </c>
      <c r="D130" s="43">
        <f t="shared" si="7"/>
        <v>0.0038848612029081294</v>
      </c>
      <c r="E130" s="43">
        <f t="shared" si="7"/>
        <v>0.003848862489058788</v>
      </c>
      <c r="F130" s="43">
        <f t="shared" si="7"/>
        <v>0.003813863739483039</v>
      </c>
      <c r="G130" s="43">
        <f t="shared" si="7"/>
        <v>0.0037738651685393257</v>
      </c>
      <c r="H130" s="43">
        <f t="shared" si="7"/>
        <v>0.003756865775888248</v>
      </c>
      <c r="I130" s="43">
        <f t="shared" si="7"/>
        <v>0.003738866418963577</v>
      </c>
      <c r="J130" s="43">
        <f t="shared" si="7"/>
        <v>0.003704867633661421</v>
      </c>
    </row>
    <row r="131" spans="1:10" ht="12.75">
      <c r="A131" s="36">
        <f t="shared" si="6"/>
        <v>-0.46</v>
      </c>
      <c r="B131" s="43">
        <f t="shared" si="4"/>
        <v>0.004260847769779032</v>
      </c>
      <c r="C131" s="43">
        <f t="shared" si="7"/>
        <v>0.004235848662939212</v>
      </c>
      <c r="D131" s="43">
        <f t="shared" si="7"/>
        <v>0.004217849306014541</v>
      </c>
      <c r="E131" s="43">
        <f t="shared" si="7"/>
        <v>0.004169851020882085</v>
      </c>
      <c r="F131" s="43">
        <f t="shared" si="7"/>
        <v>0.004134852271306336</v>
      </c>
      <c r="G131" s="43">
        <f t="shared" si="7"/>
        <v>0.0040928537718154375</v>
      </c>
      <c r="H131" s="43">
        <f t="shared" si="7"/>
        <v>0.0040698545935228024</v>
      </c>
      <c r="I131" s="43">
        <f t="shared" si="7"/>
        <v>0.0040378557367678316</v>
      </c>
      <c r="J131" s="43">
        <f t="shared" si="7"/>
        <v>0.003999857094371305</v>
      </c>
    </row>
    <row r="132" spans="1:10" ht="12.75">
      <c r="A132" s="36">
        <f t="shared" si="6"/>
        <v>-0.45</v>
      </c>
      <c r="B132" s="43">
        <f t="shared" si="4"/>
        <v>0.004637834300923528</v>
      </c>
      <c r="C132" s="43">
        <f aca="true" t="shared" si="8" ref="C132:J141">C16*$M16/10000</f>
        <v>0.00460683540844215</v>
      </c>
      <c r="D132" s="43">
        <f t="shared" si="8"/>
        <v>0.004582836265875922</v>
      </c>
      <c r="E132" s="43">
        <f t="shared" si="8"/>
        <v>0.004534837980743466</v>
      </c>
      <c r="F132" s="43">
        <f t="shared" si="8"/>
        <v>0.004498839266894125</v>
      </c>
      <c r="G132" s="43">
        <f t="shared" si="8"/>
        <v>0.004450840981761669</v>
      </c>
      <c r="H132" s="43">
        <f t="shared" si="8"/>
        <v>0.0044158422321859195</v>
      </c>
      <c r="I132" s="43">
        <f t="shared" si="8"/>
        <v>0.0043848433397045425</v>
      </c>
      <c r="J132" s="43">
        <f t="shared" si="8"/>
        <v>0.004342844840213644</v>
      </c>
    </row>
    <row r="133" spans="1:10" ht="12.75">
      <c r="A133" s="36">
        <f t="shared" si="6"/>
        <v>-0.44</v>
      </c>
      <c r="B133" s="43">
        <f t="shared" si="4"/>
        <v>0.005053638890377435</v>
      </c>
      <c r="C133" s="43">
        <f t="shared" si="8"/>
        <v>0.005020641248236071</v>
      </c>
      <c r="D133" s="43">
        <f t="shared" si="8"/>
        <v>0.004995643034492613</v>
      </c>
      <c r="E133" s="43">
        <f t="shared" si="8"/>
        <v>0.004941646892806744</v>
      </c>
      <c r="F133" s="43">
        <f t="shared" si="8"/>
        <v>0.004895650179518782</v>
      </c>
      <c r="G133" s="43">
        <f t="shared" si="8"/>
        <v>0.004841654037832913</v>
      </c>
      <c r="H133" s="43">
        <f t="shared" si="8"/>
        <v>0.004810656252791025</v>
      </c>
      <c r="I133" s="43">
        <f t="shared" si="8"/>
        <v>0.0047756587535501835</v>
      </c>
      <c r="J133" s="43">
        <f t="shared" si="8"/>
        <v>0.00472466239751353</v>
      </c>
    </row>
    <row r="134" spans="1:10" ht="12.75">
      <c r="A134" s="36">
        <f t="shared" si="6"/>
        <v>-0.43</v>
      </c>
      <c r="B134" s="43">
        <f t="shared" si="4"/>
        <v>0.0055228026830531785</v>
      </c>
      <c r="C134" s="43">
        <f t="shared" si="8"/>
        <v>0.005488803897751022</v>
      </c>
      <c r="D134" s="43">
        <f t="shared" si="8"/>
        <v>0.005455805076722459</v>
      </c>
      <c r="E134" s="43">
        <f t="shared" si="8"/>
        <v>0.005396807184580483</v>
      </c>
      <c r="F134" s="43">
        <f t="shared" si="8"/>
        <v>0.005350808827995213</v>
      </c>
      <c r="G134" s="43">
        <f t="shared" si="8"/>
        <v>0.00528981100730605</v>
      </c>
      <c r="H134" s="43">
        <f t="shared" si="8"/>
        <v>0.005253812293456709</v>
      </c>
      <c r="I134" s="43">
        <f t="shared" si="8"/>
        <v>0.0052098138654186246</v>
      </c>
      <c r="J134" s="43">
        <f t="shared" si="8"/>
        <v>0.005155815794644612</v>
      </c>
    </row>
    <row r="135" spans="1:10" ht="12.75">
      <c r="A135" s="36">
        <f t="shared" si="6"/>
        <v>-0.42</v>
      </c>
      <c r="B135" s="43">
        <f t="shared" si="4"/>
        <v>0.006049567725916795</v>
      </c>
      <c r="C135" s="43">
        <f t="shared" si="8"/>
        <v>0.006013570298126216</v>
      </c>
      <c r="D135" s="43">
        <f t="shared" si="8"/>
        <v>0.0059715732990372064</v>
      </c>
      <c r="E135" s="43">
        <f t="shared" si="8"/>
        <v>0.0059095777289534315</v>
      </c>
      <c r="F135" s="43">
        <f t="shared" si="8"/>
        <v>0.0058575814443670386</v>
      </c>
      <c r="G135" s="43">
        <f t="shared" si="8"/>
        <v>0.005790586231534571</v>
      </c>
      <c r="H135" s="43">
        <f t="shared" si="8"/>
        <v>0.005748589232445564</v>
      </c>
      <c r="I135" s="43">
        <f t="shared" si="8"/>
        <v>0.005706592233356554</v>
      </c>
      <c r="J135" s="43">
        <f t="shared" si="8"/>
        <v>0.005633597449225656</v>
      </c>
    </row>
    <row r="136" spans="1:10" ht="12.75">
      <c r="A136" s="36">
        <f t="shared" si="6"/>
        <v>-0.41</v>
      </c>
      <c r="B136" s="43">
        <f t="shared" si="4"/>
        <v>0.0066445252130110915</v>
      </c>
      <c r="C136" s="43">
        <f t="shared" si="8"/>
        <v>0.006596528642623651</v>
      </c>
      <c r="D136" s="43">
        <f t="shared" si="8"/>
        <v>0.00656253107193255</v>
      </c>
      <c r="E136" s="43">
        <f t="shared" si="8"/>
        <v>0.006489536287801654</v>
      </c>
      <c r="F136" s="43">
        <f t="shared" si="8"/>
        <v>0.006426540789168139</v>
      </c>
      <c r="G136" s="43">
        <f t="shared" si="8"/>
        <v>0.006357545719236195</v>
      </c>
      <c r="H136" s="43">
        <f t="shared" si="8"/>
        <v>0.006311549005948233</v>
      </c>
      <c r="I136" s="43">
        <f t="shared" si="8"/>
        <v>0.006260552649911579</v>
      </c>
      <c r="J136" s="43">
        <f t="shared" si="8"/>
        <v>0.0061895577228801586</v>
      </c>
    </row>
    <row r="137" spans="1:10" ht="12.75">
      <c r="A137" s="36">
        <f t="shared" si="6"/>
        <v>-0.4</v>
      </c>
      <c r="B137" s="43">
        <f t="shared" si="4"/>
        <v>0.007326738232614636</v>
      </c>
      <c r="C137" s="43">
        <f t="shared" si="8"/>
        <v>0.007270740233293438</v>
      </c>
      <c r="D137" s="43">
        <f t="shared" si="8"/>
        <v>0.007228741733802541</v>
      </c>
      <c r="E137" s="43">
        <f t="shared" si="8"/>
        <v>0.0071507445204623</v>
      </c>
      <c r="F137" s="43">
        <f t="shared" si="8"/>
        <v>0.007082746949857987</v>
      </c>
      <c r="G137" s="43">
        <f t="shared" si="8"/>
        <v>0.007011749486432898</v>
      </c>
      <c r="H137" s="43">
        <f t="shared" si="8"/>
        <v>0.006956751451385292</v>
      </c>
      <c r="I137" s="43">
        <f t="shared" si="8"/>
        <v>0.006892753737875352</v>
      </c>
      <c r="J137" s="43">
        <f t="shared" si="8"/>
        <v>0.006808756738893554</v>
      </c>
    </row>
    <row r="138" spans="1:10" ht="12.75">
      <c r="A138" s="36">
        <f t="shared" si="6"/>
        <v>-0.39</v>
      </c>
      <c r="B138" s="43">
        <f t="shared" si="4"/>
        <v>0.008105710401743448</v>
      </c>
      <c r="C138" s="43">
        <f t="shared" si="8"/>
        <v>0.008051712330969435</v>
      </c>
      <c r="D138" s="43">
        <f t="shared" si="8"/>
        <v>0.008001714117289794</v>
      </c>
      <c r="E138" s="43">
        <f t="shared" si="8"/>
        <v>0.007912717296940033</v>
      </c>
      <c r="F138" s="43">
        <f t="shared" si="8"/>
        <v>0.007843719762062128</v>
      </c>
      <c r="G138" s="43">
        <f t="shared" si="8"/>
        <v>0.0077547229417123656</v>
      </c>
      <c r="H138" s="43">
        <f t="shared" si="8"/>
        <v>0.007687725335381647</v>
      </c>
      <c r="I138" s="43">
        <f t="shared" si="8"/>
        <v>0.0076167278719565575</v>
      </c>
      <c r="J138" s="43">
        <f t="shared" si="8"/>
        <v>0.007524731158786017</v>
      </c>
    </row>
    <row r="139" spans="1:10" ht="12.75">
      <c r="A139" s="36">
        <f t="shared" si="6"/>
        <v>-0.38</v>
      </c>
      <c r="B139" s="43">
        <f t="shared" si="4"/>
        <v>0.00900435659039351</v>
      </c>
      <c r="C139" s="43">
        <f t="shared" si="8"/>
        <v>0.008947360663058427</v>
      </c>
      <c r="D139" s="43">
        <f t="shared" si="8"/>
        <v>0.008888364878623867</v>
      </c>
      <c r="E139" s="43">
        <f t="shared" si="8"/>
        <v>0.008799371237697156</v>
      </c>
      <c r="F139" s="43">
        <f t="shared" si="8"/>
        <v>0.008704378025472016</v>
      </c>
      <c r="G139" s="43">
        <f t="shared" si="8"/>
        <v>0.008613384527445832</v>
      </c>
      <c r="H139" s="43">
        <f t="shared" si="8"/>
        <v>0.008539389814765196</v>
      </c>
      <c r="I139" s="43">
        <f t="shared" si="8"/>
        <v>0.008455395816587177</v>
      </c>
      <c r="J139" s="43">
        <f t="shared" si="8"/>
        <v>0.008351403247414391</v>
      </c>
    </row>
    <row r="140" spans="1:10" ht="12.75">
      <c r="A140" s="36">
        <f t="shared" si="6"/>
        <v>-0.37</v>
      </c>
      <c r="B140" s="43">
        <f t="shared" si="4"/>
        <v>0.010048640985334308</v>
      </c>
      <c r="C140" s="43">
        <f t="shared" si="8"/>
        <v>0.009987643164645146</v>
      </c>
      <c r="D140" s="43">
        <f t="shared" si="8"/>
        <v>0.009915645736946463</v>
      </c>
      <c r="E140" s="43">
        <f t="shared" si="8"/>
        <v>0.009820649130955145</v>
      </c>
      <c r="F140" s="43">
        <f t="shared" si="8"/>
        <v>0.009714652917954307</v>
      </c>
      <c r="G140" s="43">
        <f t="shared" si="8"/>
        <v>0.009614656490595024</v>
      </c>
      <c r="H140" s="43">
        <f t="shared" si="8"/>
        <v>0.009526659634518854</v>
      </c>
      <c r="I140" s="43">
        <f t="shared" si="8"/>
        <v>0.00942566324288598</v>
      </c>
      <c r="J140" s="43">
        <f t="shared" si="8"/>
        <v>0.009303667601507654</v>
      </c>
    </row>
    <row r="141" spans="1:10" ht="12.75">
      <c r="A141" s="36">
        <f t="shared" si="6"/>
        <v>-0.36</v>
      </c>
      <c r="B141" s="43">
        <f t="shared" si="4"/>
        <v>0.0112485981136457</v>
      </c>
      <c r="C141" s="43">
        <f t="shared" si="8"/>
        <v>0.011182600471588575</v>
      </c>
      <c r="D141" s="43">
        <f t="shared" si="8"/>
        <v>0.01110660318679552</v>
      </c>
      <c r="E141" s="43">
        <f t="shared" si="8"/>
        <v>0.011003606866615459</v>
      </c>
      <c r="F141" s="43">
        <f t="shared" si="8"/>
        <v>0.010881611225237134</v>
      </c>
      <c r="G141" s="43">
        <f t="shared" si="8"/>
        <v>0.010768615262321144</v>
      </c>
      <c r="H141" s="43">
        <f t="shared" si="8"/>
        <v>0.010661619085046712</v>
      </c>
      <c r="I141" s="43">
        <f t="shared" si="8"/>
        <v>0.01055462290777228</v>
      </c>
      <c r="J141" s="43">
        <f t="shared" si="8"/>
        <v>0.010406628195280541</v>
      </c>
    </row>
    <row r="142" spans="1:10" ht="12.75">
      <c r="A142" s="36">
        <f t="shared" si="6"/>
        <v>-0.35</v>
      </c>
      <c r="B142" s="43">
        <f t="shared" si="4"/>
        <v>0.012664547525053143</v>
      </c>
      <c r="C142" s="43">
        <f aca="true" t="shared" si="9" ref="C142:J151">C26*$M26/10000</f>
        <v>0.012598549882996017</v>
      </c>
      <c r="D142" s="43">
        <f t="shared" si="9"/>
        <v>0.012513552919740626</v>
      </c>
      <c r="E142" s="43">
        <f t="shared" si="9"/>
        <v>0.012403556849645416</v>
      </c>
      <c r="F142" s="43">
        <f t="shared" si="9"/>
        <v>0.012264561815616012</v>
      </c>
      <c r="G142" s="43">
        <f t="shared" si="9"/>
        <v>0.012141566209964096</v>
      </c>
      <c r="H142" s="43">
        <f t="shared" si="9"/>
        <v>0.012023570425680141</v>
      </c>
      <c r="I142" s="43">
        <f t="shared" si="9"/>
        <v>0.01188557535592433</v>
      </c>
      <c r="J142" s="43">
        <f t="shared" si="9"/>
        <v>0.011716581393687144</v>
      </c>
    </row>
    <row r="143" spans="1:10" ht="12.75">
      <c r="A143" s="36">
        <f t="shared" si="6"/>
        <v>-0.34</v>
      </c>
      <c r="B143" s="43">
        <f t="shared" si="4"/>
        <v>0.014341975188896629</v>
      </c>
      <c r="C143" s="43">
        <f t="shared" si="9"/>
        <v>0.014279979618812852</v>
      </c>
      <c r="D143" s="43">
        <f t="shared" si="9"/>
        <v>0.014186986263687189</v>
      </c>
      <c r="E143" s="43">
        <f t="shared" si="9"/>
        <v>0.014069994623367808</v>
      </c>
      <c r="F143" s="43">
        <f t="shared" si="9"/>
        <v>0.013915005698158367</v>
      </c>
      <c r="G143" s="43">
        <f t="shared" si="9"/>
        <v>0.013781015272493431</v>
      </c>
      <c r="H143" s="43">
        <f t="shared" si="9"/>
        <v>0.013640025346980332</v>
      </c>
      <c r="I143" s="43">
        <f t="shared" si="9"/>
        <v>0.01348203663612168</v>
      </c>
      <c r="J143" s="43">
        <f t="shared" si="9"/>
        <v>0.01327805121197506</v>
      </c>
    </row>
    <row r="144" spans="1:10" ht="12.75">
      <c r="A144" s="36">
        <f t="shared" si="6"/>
        <v>-0.33</v>
      </c>
      <c r="B144" s="43">
        <f t="shared" si="4"/>
        <v>0.016345</v>
      </c>
      <c r="C144" s="43">
        <f t="shared" si="9"/>
        <v>0.016280000000000003</v>
      </c>
      <c r="D144" s="43">
        <f t="shared" si="9"/>
        <v>0.016191</v>
      </c>
      <c r="E144" s="43">
        <f t="shared" si="9"/>
        <v>0.016074</v>
      </c>
      <c r="F144" s="43">
        <f t="shared" si="9"/>
        <v>0.015897</v>
      </c>
      <c r="G144" s="43">
        <f t="shared" si="9"/>
        <v>0.015747</v>
      </c>
      <c r="H144" s="43">
        <f t="shared" si="9"/>
        <v>0.015575</v>
      </c>
      <c r="I144" s="43">
        <f t="shared" si="9"/>
        <v>0.015393</v>
      </c>
      <c r="J144" s="43">
        <f t="shared" si="9"/>
        <v>0.015155000000000002</v>
      </c>
    </row>
    <row r="145" spans="1:10" ht="12.75">
      <c r="A145" s="36">
        <f t="shared" si="6"/>
        <v>-0.32</v>
      </c>
      <c r="B145" s="43">
        <f t="shared" si="4"/>
        <v>0.018771329343884532</v>
      </c>
      <c r="C145" s="43">
        <f t="shared" si="9"/>
        <v>0.018726330951572858</v>
      </c>
      <c r="D145" s="43">
        <f t="shared" si="9"/>
        <v>0.01864333391686465</v>
      </c>
      <c r="E145" s="43">
        <f t="shared" si="9"/>
        <v>0.018513338561297582</v>
      </c>
      <c r="F145" s="43">
        <f t="shared" si="9"/>
        <v>0.018322345385041353</v>
      </c>
      <c r="G145" s="43">
        <f t="shared" si="9"/>
        <v>0.018154351387077758</v>
      </c>
      <c r="H145" s="43">
        <f t="shared" si="9"/>
        <v>0.017956358460906378</v>
      </c>
      <c r="I145" s="43">
        <f t="shared" si="9"/>
        <v>0.01773636632071596</v>
      </c>
      <c r="J145" s="43">
        <f t="shared" si="9"/>
        <v>0.017451376502742002</v>
      </c>
    </row>
    <row r="146" spans="1:10" ht="12.75">
      <c r="A146" s="36">
        <f t="shared" si="6"/>
        <v>-0.31</v>
      </c>
      <c r="B146" s="43">
        <f t="shared" si="4"/>
        <v>0.021754445528106743</v>
      </c>
      <c r="C146" s="43">
        <f t="shared" si="9"/>
        <v>0.021745446171159095</v>
      </c>
      <c r="D146" s="43">
        <f t="shared" si="9"/>
        <v>0.0216724513870282</v>
      </c>
      <c r="E146" s="43">
        <f t="shared" si="9"/>
        <v>0.02155046010396013</v>
      </c>
      <c r="F146" s="43">
        <f t="shared" si="9"/>
        <v>0.02133647539431613</v>
      </c>
      <c r="G146" s="43">
        <f t="shared" si="9"/>
        <v>0.021152488541164277</v>
      </c>
      <c r="H146" s="43">
        <f t="shared" si="9"/>
        <v>0.020919505189075253</v>
      </c>
      <c r="I146" s="43">
        <f t="shared" si="9"/>
        <v>0.02065852383759355</v>
      </c>
      <c r="J146" s="43">
        <f t="shared" si="9"/>
        <v>0.02030354920243645</v>
      </c>
    </row>
    <row r="147" spans="1:10" ht="12.75">
      <c r="A147" s="36">
        <f t="shared" si="6"/>
        <v>-0.3</v>
      </c>
      <c r="B147" s="43">
        <f t="shared" si="4"/>
        <v>0.02552108819063611</v>
      </c>
      <c r="C147" s="43">
        <f t="shared" si="9"/>
        <v>0.025566086582947786</v>
      </c>
      <c r="D147" s="43">
        <f t="shared" si="9"/>
        <v>0.025523088119183298</v>
      </c>
      <c r="E147" s="43">
        <f t="shared" si="9"/>
        <v>0.025413092049088083</v>
      </c>
      <c r="F147" s="43">
        <f t="shared" si="9"/>
        <v>0.025179100409067363</v>
      </c>
      <c r="G147" s="43">
        <f t="shared" si="9"/>
        <v>0.024981107482895983</v>
      </c>
      <c r="H147" s="43">
        <f t="shared" si="9"/>
        <v>0.024702117450563586</v>
      </c>
      <c r="I147" s="43">
        <f t="shared" si="9"/>
        <v>0.024387128704381842</v>
      </c>
      <c r="J147" s="43">
        <f t="shared" si="9"/>
        <v>0.02394014467408585</v>
      </c>
    </row>
    <row r="148" spans="1:10" ht="12.75">
      <c r="A148" s="36">
        <f t="shared" si="6"/>
        <v>-0.29</v>
      </c>
      <c r="B148" s="43">
        <f t="shared" si="4"/>
        <v>0.03039491406012754</v>
      </c>
      <c r="C148" s="43">
        <f t="shared" si="9"/>
        <v>0.03053690898697772</v>
      </c>
      <c r="D148" s="43">
        <f t="shared" si="9"/>
        <v>0.03055090848680802</v>
      </c>
      <c r="E148" s="43">
        <f t="shared" si="9"/>
        <v>0.03047291127346779</v>
      </c>
      <c r="F148" s="43">
        <f t="shared" si="9"/>
        <v>0.030221920240795987</v>
      </c>
      <c r="G148" s="43">
        <f t="shared" si="9"/>
        <v>0.030001928100605563</v>
      </c>
      <c r="H148" s="43">
        <f t="shared" si="9"/>
        <v>0.029666940068951965</v>
      </c>
      <c r="I148" s="43">
        <f t="shared" si="9"/>
        <v>0.029272954145156394</v>
      </c>
      <c r="J148" s="43">
        <f t="shared" si="9"/>
        <v>0.02869697472356693</v>
      </c>
    </row>
    <row r="149" spans="1:10" ht="12.75">
      <c r="A149" s="36">
        <f t="shared" si="6"/>
        <v>-0.28</v>
      </c>
      <c r="B149" s="43">
        <f t="shared" si="4"/>
        <v>0.036935680373698224</v>
      </c>
      <c r="C149" s="43">
        <f t="shared" si="9"/>
        <v>0.037236669620049664</v>
      </c>
      <c r="D149" s="43">
        <f t="shared" si="9"/>
        <v>0.03734666569014487</v>
      </c>
      <c r="E149" s="43">
        <f t="shared" si="9"/>
        <v>0.037324666476125826</v>
      </c>
      <c r="F149" s="43">
        <f t="shared" si="9"/>
        <v>0.03706367580071809</v>
      </c>
      <c r="G149" s="43">
        <f t="shared" si="9"/>
        <v>0.03681868455368786</v>
      </c>
      <c r="H149" s="43">
        <f t="shared" si="9"/>
        <v>0.03641669891570354</v>
      </c>
      <c r="I149" s="43">
        <f t="shared" si="9"/>
        <v>0.03590871706471839</v>
      </c>
      <c r="J149" s="43">
        <f t="shared" si="9"/>
        <v>0.03514174446687269</v>
      </c>
    </row>
    <row r="150" spans="1:10" ht="12.75">
      <c r="A150" s="36">
        <f t="shared" si="6"/>
        <v>-0.27</v>
      </c>
      <c r="B150" s="43">
        <f t="shared" si="4"/>
        <v>0.04608635344134617</v>
      </c>
      <c r="C150" s="43">
        <f t="shared" si="9"/>
        <v>0.04665233322019971</v>
      </c>
      <c r="D150" s="43">
        <f t="shared" si="9"/>
        <v>0.04692832335971133</v>
      </c>
      <c r="E150" s="43">
        <f t="shared" si="9"/>
        <v>0.047002320715957197</v>
      </c>
      <c r="F150" s="43">
        <f t="shared" si="9"/>
        <v>0.04673133039781354</v>
      </c>
      <c r="G150" s="43">
        <f t="shared" si="9"/>
        <v>0.04647133968667941</v>
      </c>
      <c r="H150" s="43">
        <f t="shared" si="9"/>
        <v>0.045960357942873474</v>
      </c>
      <c r="I150" s="43">
        <f t="shared" si="9"/>
        <v>0.04531238109358532</v>
      </c>
      <c r="J150" s="43">
        <f t="shared" si="9"/>
        <v>0.04425341892785052</v>
      </c>
    </row>
    <row r="151" spans="1:10" ht="12.75">
      <c r="A151" s="36">
        <f t="shared" si="6"/>
        <v>-0.26</v>
      </c>
      <c r="B151" s="43">
        <f t="shared" si="4"/>
        <v>0.0596957344193773</v>
      </c>
      <c r="C151" s="43">
        <f t="shared" si="9"/>
        <v>0.060685663683618225</v>
      </c>
      <c r="D151" s="43">
        <f t="shared" si="9"/>
        <v>0.06119962695818372</v>
      </c>
      <c r="E151" s="43">
        <f t="shared" si="9"/>
        <v>0.061427610667524064</v>
      </c>
      <c r="F151" s="43">
        <f t="shared" si="9"/>
        <v>0.06114863060214707</v>
      </c>
      <c r="G151" s="43">
        <f t="shared" si="9"/>
        <v>0.060870650465319816</v>
      </c>
      <c r="H151" s="43">
        <f t="shared" si="9"/>
        <v>0.06024669505028311</v>
      </c>
      <c r="I151" s="43">
        <f t="shared" si="9"/>
        <v>0.05940675506850294</v>
      </c>
      <c r="J151" s="43">
        <f t="shared" si="9"/>
        <v>0.05791486167229337</v>
      </c>
    </row>
    <row r="152" spans="1:10" ht="12.75">
      <c r="A152" s="36">
        <f t="shared" si="6"/>
        <v>-0.25</v>
      </c>
      <c r="B152" s="43">
        <f t="shared" si="4"/>
        <v>0.08139518387724844</v>
      </c>
      <c r="C152" s="43">
        <f aca="true" t="shared" si="10" ref="C152:J161">C36*$M36/10000</f>
        <v>0.08299006991408105</v>
      </c>
      <c r="D152" s="43">
        <f t="shared" si="10"/>
        <v>0.08380401175356804</v>
      </c>
      <c r="E152" s="43">
        <f t="shared" si="10"/>
        <v>0.08422498167300786</v>
      </c>
      <c r="F152" s="43">
        <f t="shared" si="10"/>
        <v>0.0839000048943429</v>
      </c>
      <c r="G152" s="43">
        <f t="shared" si="10"/>
        <v>0.08366502168515441</v>
      </c>
      <c r="H152" s="43">
        <f t="shared" si="10"/>
        <v>0.08294107341514388</v>
      </c>
      <c r="I152" s="43">
        <f t="shared" si="10"/>
        <v>0.0819111470089134</v>
      </c>
      <c r="J152" s="43">
        <f t="shared" si="10"/>
        <v>0.07984629455370379</v>
      </c>
    </row>
    <row r="153" spans="1:10" ht="12.75">
      <c r="A153" s="36">
        <f t="shared" si="6"/>
        <v>-0.24</v>
      </c>
      <c r="B153" s="43">
        <f aca="true" t="shared" si="11" ref="B153:B184">B37*$M37/10000</f>
        <v>0.11813455865173356</v>
      </c>
      <c r="C153" s="43">
        <f t="shared" si="10"/>
        <v>0.12028440503367092</v>
      </c>
      <c r="D153" s="43">
        <f t="shared" si="10"/>
        <v>0.1212473362270689</v>
      </c>
      <c r="E153" s="43">
        <f t="shared" si="10"/>
        <v>0.12181829542896949</v>
      </c>
      <c r="F153" s="43">
        <f t="shared" si="10"/>
        <v>0.12137632700998516</v>
      </c>
      <c r="G153" s="43">
        <f t="shared" si="10"/>
        <v>0.12129333294035687</v>
      </c>
      <c r="H153" s="43">
        <f t="shared" si="10"/>
        <v>0.12064837902577565</v>
      </c>
      <c r="I153" s="43">
        <f t="shared" si="10"/>
        <v>0.119699446832074</v>
      </c>
      <c r="J153" s="43">
        <f t="shared" si="10"/>
        <v>0.11715462867299</v>
      </c>
    </row>
    <row r="154" spans="1:10" ht="12.75">
      <c r="A154" s="36">
        <f t="shared" si="6"/>
        <v>-0.23</v>
      </c>
      <c r="B154" s="43">
        <f t="shared" si="11"/>
        <v>0.17561772558546648</v>
      </c>
      <c r="C154" s="43">
        <f t="shared" si="10"/>
        <v>0.1774856588485379</v>
      </c>
      <c r="D154" s="43">
        <f t="shared" si="10"/>
        <v>0.17813463566209964</v>
      </c>
      <c r="E154" s="43">
        <f t="shared" si="10"/>
        <v>0.17866061687000948</v>
      </c>
      <c r="F154" s="43">
        <f t="shared" si="10"/>
        <v>0.178111636483807</v>
      </c>
      <c r="G154" s="43">
        <f t="shared" si="10"/>
        <v>0.17828663023168576</v>
      </c>
      <c r="H154" s="43">
        <f t="shared" si="10"/>
        <v>0.17804663880602348</v>
      </c>
      <c r="I154" s="43">
        <f t="shared" si="10"/>
        <v>0.177718650524285</v>
      </c>
      <c r="J154" s="43">
        <f t="shared" si="10"/>
        <v>0.17562072547828728</v>
      </c>
    </row>
    <row r="155" spans="1:10" ht="12.75">
      <c r="A155" s="36">
        <f t="shared" si="6"/>
        <v>-0.22</v>
      </c>
      <c r="B155" s="43">
        <f t="shared" si="11"/>
        <v>0.22906681597327666</v>
      </c>
      <c r="C155" s="43">
        <f t="shared" si="10"/>
        <v>0.22997678346224612</v>
      </c>
      <c r="D155" s="43">
        <f t="shared" si="10"/>
        <v>0.2302107751022668</v>
      </c>
      <c r="E155" s="43">
        <f t="shared" si="10"/>
        <v>0.23048876517032563</v>
      </c>
      <c r="F155" s="43">
        <f t="shared" si="10"/>
        <v>0.230244773887569</v>
      </c>
      <c r="G155" s="43">
        <f t="shared" si="10"/>
        <v>0.23044876659938196</v>
      </c>
      <c r="H155" s="43">
        <f t="shared" si="10"/>
        <v>0.23050676452725033</v>
      </c>
      <c r="I155" s="43">
        <f t="shared" si="10"/>
        <v>0.23056576241939228</v>
      </c>
      <c r="J155" s="43">
        <f t="shared" si="10"/>
        <v>0.22948380107536487</v>
      </c>
    </row>
    <row r="156" spans="1:10" ht="12.75">
      <c r="A156" s="36">
        <f t="shared" si="6"/>
        <v>-0.21</v>
      </c>
      <c r="B156" s="43">
        <f t="shared" si="11"/>
        <v>0.2492011932372327</v>
      </c>
      <c r="C156" s="43">
        <f t="shared" si="10"/>
        <v>0.2497941508672275</v>
      </c>
      <c r="D156" s="43">
        <f t="shared" si="10"/>
        <v>0.24993514079274065</v>
      </c>
      <c r="E156" s="43">
        <f t="shared" si="10"/>
        <v>0.2500561321472589</v>
      </c>
      <c r="F156" s="43">
        <f t="shared" si="10"/>
        <v>0.2500801304324527</v>
      </c>
      <c r="G156" s="43">
        <f t="shared" si="10"/>
        <v>0.25019212243002337</v>
      </c>
      <c r="H156" s="43">
        <f t="shared" si="10"/>
        <v>0.250266117142704</v>
      </c>
      <c r="I156" s="43">
        <f t="shared" si="10"/>
        <v>0.2502411189289605</v>
      </c>
      <c r="J156" s="43">
        <f t="shared" si="10"/>
        <v>0.24933618359144735</v>
      </c>
    </row>
    <row r="157" spans="1:10" ht="12.75">
      <c r="A157" s="36">
        <f t="shared" si="6"/>
        <v>-0.2</v>
      </c>
      <c r="B157" s="43">
        <f t="shared" si="11"/>
        <v>0.25403284798956827</v>
      </c>
      <c r="C157" s="43">
        <f t="shared" si="10"/>
        <v>0.2545828086919243</v>
      </c>
      <c r="D157" s="43">
        <f t="shared" si="10"/>
        <v>0.25471279940339026</v>
      </c>
      <c r="E157" s="43">
        <f t="shared" si="10"/>
        <v>0.2547917937588196</v>
      </c>
      <c r="F157" s="43">
        <f t="shared" si="10"/>
        <v>0.25488778689959446</v>
      </c>
      <c r="G157" s="43">
        <f t="shared" si="10"/>
        <v>0.2549577818980762</v>
      </c>
      <c r="H157" s="43">
        <f t="shared" si="10"/>
        <v>0.25501177803976205</v>
      </c>
      <c r="I157" s="43">
        <f t="shared" si="10"/>
        <v>0.25491578489898714</v>
      </c>
      <c r="J157" s="43">
        <f t="shared" si="10"/>
        <v>0.25389285799260486</v>
      </c>
    </row>
    <row r="158" spans="1:10" ht="12.75">
      <c r="A158" s="36">
        <f t="shared" si="6"/>
        <v>-0.19</v>
      </c>
      <c r="B158" s="43">
        <f t="shared" si="11"/>
        <v>0.2557578623640164</v>
      </c>
      <c r="C158" s="43">
        <f t="shared" si="10"/>
        <v>0.25628584350047334</v>
      </c>
      <c r="D158" s="43">
        <f t="shared" si="10"/>
        <v>0.2564068391775781</v>
      </c>
      <c r="E158" s="43">
        <f t="shared" si="10"/>
        <v>0.25648383642664474</v>
      </c>
      <c r="F158" s="43">
        <f t="shared" si="10"/>
        <v>0.25658883267537197</v>
      </c>
      <c r="G158" s="43">
        <f t="shared" si="10"/>
        <v>0.2566578302102499</v>
      </c>
      <c r="H158" s="43">
        <f t="shared" si="10"/>
        <v>0.2567128282452975</v>
      </c>
      <c r="I158" s="43">
        <f t="shared" si="10"/>
        <v>0.25661183185366465</v>
      </c>
      <c r="J158" s="43">
        <f t="shared" si="10"/>
        <v>0.25561286754434537</v>
      </c>
    </row>
    <row r="159" spans="1:10" ht="12.75">
      <c r="A159" s="36">
        <f t="shared" si="6"/>
        <v>-0.18</v>
      </c>
      <c r="B159" s="43">
        <f t="shared" si="11"/>
        <v>0.2568558231364213</v>
      </c>
      <c r="C159" s="43">
        <f t="shared" si="10"/>
        <v>0.257369804773048</v>
      </c>
      <c r="D159" s="43">
        <f t="shared" si="10"/>
        <v>0.2574878005573319</v>
      </c>
      <c r="E159" s="43">
        <f t="shared" si="10"/>
        <v>0.25756279787785136</v>
      </c>
      <c r="F159" s="43">
        <f t="shared" si="10"/>
        <v>0.2576787937335882</v>
      </c>
      <c r="G159" s="43">
        <f t="shared" si="10"/>
        <v>0.2577487912327397</v>
      </c>
      <c r="H159" s="43">
        <f t="shared" si="10"/>
        <v>0.25782378855325916</v>
      </c>
      <c r="I159" s="43">
        <f t="shared" si="10"/>
        <v>0.25776279073256997</v>
      </c>
      <c r="J159" s="43">
        <f t="shared" si="10"/>
        <v>0.2569158209928369</v>
      </c>
    </row>
    <row r="160" spans="1:10" ht="12.75">
      <c r="A160" s="36">
        <f t="shared" si="6"/>
        <v>-0.17</v>
      </c>
      <c r="B160" s="43">
        <f t="shared" si="11"/>
        <v>0.2577235842666523</v>
      </c>
      <c r="C160" s="43">
        <f t="shared" si="10"/>
        <v>0.25822854818427016</v>
      </c>
      <c r="D160" s="43">
        <f t="shared" si="10"/>
        <v>0.25835353925298743</v>
      </c>
      <c r="E160" s="43">
        <f t="shared" si="10"/>
        <v>0.2584285338942178</v>
      </c>
      <c r="F160" s="43">
        <f t="shared" si="10"/>
        <v>0.25853752610613934</v>
      </c>
      <c r="G160" s="43">
        <f t="shared" si="10"/>
        <v>0.2586135206759194</v>
      </c>
      <c r="H160" s="43">
        <f t="shared" si="10"/>
        <v>0.25869151510279903</v>
      </c>
      <c r="I160" s="43">
        <f t="shared" si="10"/>
        <v>0.2586525178893592</v>
      </c>
      <c r="J160" s="43">
        <f t="shared" si="10"/>
        <v>0.2578735735491131</v>
      </c>
    </row>
    <row r="161" spans="1:10" ht="12.75">
      <c r="A161" s="36">
        <f t="shared" si="6"/>
        <v>-0.16</v>
      </c>
      <c r="B161" s="43">
        <f t="shared" si="11"/>
        <v>0.2584565318936105</v>
      </c>
      <c r="C161" s="43">
        <f t="shared" si="10"/>
        <v>0.25895849602557913</v>
      </c>
      <c r="D161" s="43">
        <f t="shared" si="10"/>
        <v>0.2590874868084954</v>
      </c>
      <c r="E161" s="43">
        <f t="shared" si="10"/>
        <v>0.2591554819498776</v>
      </c>
      <c r="F161" s="43">
        <f t="shared" si="10"/>
        <v>0.2592574746619509</v>
      </c>
      <c r="G161" s="43">
        <f t="shared" si="10"/>
        <v>0.2593354690888305</v>
      </c>
      <c r="H161" s="43">
        <f t="shared" si="10"/>
        <v>0.25941646330135926</v>
      </c>
      <c r="I161" s="43">
        <f t="shared" si="10"/>
        <v>0.2593784660164692</v>
      </c>
      <c r="J161" s="43">
        <f t="shared" si="10"/>
        <v>0.2586105208902702</v>
      </c>
    </row>
    <row r="162" spans="1:11" ht="12.75">
      <c r="A162" s="36">
        <f t="shared" si="6"/>
        <v>-0.15</v>
      </c>
      <c r="B162" s="43">
        <f t="shared" si="11"/>
        <v>0.2590554890949038</v>
      </c>
      <c r="C162" s="43">
        <f aca="true" t="shared" si="12" ref="C162:J171">C46*$M46/10000</f>
        <v>0.2595544534412232</v>
      </c>
      <c r="D162" s="43">
        <f t="shared" si="12"/>
        <v>0.25968144436704</v>
      </c>
      <c r="E162" s="43">
        <f t="shared" si="12"/>
        <v>0.2597494395084221</v>
      </c>
      <c r="F162" s="43">
        <f t="shared" si="12"/>
        <v>0.25985443200614466</v>
      </c>
      <c r="G162" s="43">
        <f t="shared" si="12"/>
        <v>0.2599264268617258</v>
      </c>
      <c r="H162" s="43">
        <f t="shared" si="12"/>
        <v>0.2600074210742547</v>
      </c>
      <c r="I162" s="43">
        <f t="shared" si="12"/>
        <v>0.25996642400371534</v>
      </c>
      <c r="J162" s="43">
        <f t="shared" si="12"/>
        <v>0.25919547909186713</v>
      </c>
      <c r="K162" s="5"/>
    </row>
    <row r="163" spans="1:11" ht="12.75">
      <c r="A163" s="36">
        <f t="shared" si="6"/>
        <v>-0.14</v>
      </c>
      <c r="B163" s="43">
        <f t="shared" si="11"/>
        <v>0.2595394545129771</v>
      </c>
      <c r="C163" s="43">
        <f t="shared" si="12"/>
        <v>0.2600274196452494</v>
      </c>
      <c r="D163" s="43">
        <f t="shared" si="12"/>
        <v>0.26014541121411855</v>
      </c>
      <c r="E163" s="43">
        <f t="shared" si="12"/>
        <v>0.26021540621260025</v>
      </c>
      <c r="F163" s="43">
        <f t="shared" si="12"/>
        <v>0.26032339849597197</v>
      </c>
      <c r="G163" s="43">
        <f t="shared" si="12"/>
        <v>0.2603983931372023</v>
      </c>
      <c r="H163" s="43">
        <f t="shared" si="12"/>
        <v>0.26047938734973114</v>
      </c>
      <c r="I163" s="43">
        <f t="shared" si="12"/>
        <v>0.2604343905649929</v>
      </c>
      <c r="J163" s="43">
        <f t="shared" si="12"/>
        <v>0.25965944593894574</v>
      </c>
      <c r="K163" s="5"/>
    </row>
    <row r="164" spans="1:11" ht="12.75">
      <c r="A164" s="36">
        <f t="shared" si="6"/>
        <v>-0.13</v>
      </c>
      <c r="B164" s="43">
        <f t="shared" si="11"/>
        <v>0.2599187137064361</v>
      </c>
      <c r="C164" s="43">
        <f t="shared" si="12"/>
        <v>0.26041369602186454</v>
      </c>
      <c r="D164" s="43">
        <f t="shared" si="12"/>
        <v>0.26052969187760133</v>
      </c>
      <c r="E164" s="43">
        <f t="shared" si="12"/>
        <v>0.2605956895196585</v>
      </c>
      <c r="F164" s="43">
        <f t="shared" si="12"/>
        <v>0.2607036856612065</v>
      </c>
      <c r="G164" s="43">
        <f t="shared" si="12"/>
        <v>0.26078568273164104</v>
      </c>
      <c r="H164" s="43">
        <f t="shared" si="12"/>
        <v>0.2608616800164341</v>
      </c>
      <c r="I164" s="43">
        <f t="shared" si="12"/>
        <v>0.26081668162412247</v>
      </c>
      <c r="J164" s="43">
        <f t="shared" si="12"/>
        <v>0.26004370924063525</v>
      </c>
      <c r="K164" s="5"/>
    </row>
    <row r="165" spans="1:11" ht="12.75">
      <c r="A165" s="36">
        <f t="shared" si="6"/>
        <v>-0.12</v>
      </c>
      <c r="B165" s="43">
        <f t="shared" si="11"/>
        <v>0.2602527017738161</v>
      </c>
      <c r="C165" s="43">
        <f t="shared" si="12"/>
        <v>0.260746684124971</v>
      </c>
      <c r="D165" s="43">
        <f t="shared" si="12"/>
        <v>0.2608606800521605</v>
      </c>
      <c r="E165" s="43">
        <f t="shared" si="12"/>
        <v>0.26093267747985927</v>
      </c>
      <c r="F165" s="43">
        <f t="shared" si="12"/>
        <v>0.2610336738714921</v>
      </c>
      <c r="G165" s="43">
        <f t="shared" si="12"/>
        <v>0.2611206707632947</v>
      </c>
      <c r="H165" s="43">
        <f t="shared" si="12"/>
        <v>0.26118866833389903</v>
      </c>
      <c r="I165" s="43">
        <f t="shared" si="12"/>
        <v>0.26114566987013454</v>
      </c>
      <c r="J165" s="43">
        <f t="shared" si="12"/>
        <v>0.26037269748664726</v>
      </c>
      <c r="K165" s="5"/>
    </row>
    <row r="166" spans="1:11" ht="12.75">
      <c r="A166" s="36">
        <f t="shared" si="6"/>
        <v>-0.11</v>
      </c>
      <c r="B166" s="43">
        <f t="shared" si="11"/>
        <v>0.26053638327706624</v>
      </c>
      <c r="C166" s="43">
        <f t="shared" si="12"/>
        <v>0.2610293480520872</v>
      </c>
      <c r="D166" s="43">
        <f t="shared" si="12"/>
        <v>0.26114134004965783</v>
      </c>
      <c r="E166" s="43">
        <f t="shared" si="12"/>
        <v>0.26121333490523907</v>
      </c>
      <c r="F166" s="43">
        <f t="shared" si="12"/>
        <v>0.2613193273315113</v>
      </c>
      <c r="G166" s="43">
        <f t="shared" si="12"/>
        <v>0.26139932161549034</v>
      </c>
      <c r="H166" s="43">
        <f t="shared" si="12"/>
        <v>0.2614753161852705</v>
      </c>
      <c r="I166" s="43">
        <f t="shared" si="12"/>
        <v>0.261427319614883</v>
      </c>
      <c r="J166" s="43">
        <f t="shared" si="12"/>
        <v>0.26066537405998247</v>
      </c>
      <c r="K166" s="5"/>
    </row>
    <row r="167" spans="1:11" ht="12.75">
      <c r="A167" s="36">
        <f t="shared" si="6"/>
        <v>-0.1</v>
      </c>
      <c r="B167" s="43">
        <f t="shared" si="11"/>
        <v>0.2607703665577049</v>
      </c>
      <c r="C167" s="43">
        <f t="shared" si="12"/>
        <v>0.2612623314041762</v>
      </c>
      <c r="D167" s="43">
        <f t="shared" si="12"/>
        <v>0.26137532333029667</v>
      </c>
      <c r="E167" s="43">
        <f t="shared" si="12"/>
        <v>0.261450317971527</v>
      </c>
      <c r="F167" s="43">
        <f t="shared" si="12"/>
        <v>0.26156031011199826</v>
      </c>
      <c r="G167" s="43">
        <f t="shared" si="12"/>
        <v>0.26163930446742756</v>
      </c>
      <c r="H167" s="43">
        <f t="shared" si="12"/>
        <v>0.26171829882285685</v>
      </c>
      <c r="I167" s="43">
        <f t="shared" si="12"/>
        <v>0.2616663025382705</v>
      </c>
      <c r="J167" s="43">
        <f t="shared" si="12"/>
        <v>0.2608993573406212</v>
      </c>
      <c r="K167" s="5"/>
    </row>
    <row r="168" spans="1:11" ht="12.75">
      <c r="A168" s="36">
        <f t="shared" si="6"/>
        <v>-0.09</v>
      </c>
      <c r="B168" s="43">
        <f t="shared" si="11"/>
        <v>0.26094235426826</v>
      </c>
      <c r="C168" s="43">
        <f t="shared" si="12"/>
        <v>0.26143331918618146</v>
      </c>
      <c r="D168" s="43">
        <f t="shared" si="12"/>
        <v>0.26155231068360035</v>
      </c>
      <c r="E168" s="43">
        <f t="shared" si="12"/>
        <v>0.2616213057535323</v>
      </c>
      <c r="F168" s="43">
        <f t="shared" si="12"/>
        <v>0.2617302979654538</v>
      </c>
      <c r="G168" s="43">
        <f t="shared" si="12"/>
        <v>0.2618182916778307</v>
      </c>
      <c r="H168" s="43">
        <f t="shared" si="12"/>
        <v>0.26188428696211347</v>
      </c>
      <c r="I168" s="43">
        <f t="shared" si="12"/>
        <v>0.26183729032027575</v>
      </c>
      <c r="J168" s="43">
        <f t="shared" si="12"/>
        <v>0.2610673453369773</v>
      </c>
      <c r="K168" s="5"/>
    </row>
    <row r="169" spans="1:11" ht="12.75">
      <c r="A169" s="36">
        <f t="shared" si="6"/>
        <v>-0.08</v>
      </c>
      <c r="B169" s="43">
        <f t="shared" si="11"/>
        <v>0.26105834598002964</v>
      </c>
      <c r="C169" s="43">
        <f t="shared" si="12"/>
        <v>0.26155331061215004</v>
      </c>
      <c r="D169" s="43">
        <f t="shared" si="12"/>
        <v>0.2616693023239197</v>
      </c>
      <c r="E169" s="43">
        <f t="shared" si="12"/>
        <v>0.26174529689369985</v>
      </c>
      <c r="F169" s="43">
        <f t="shared" si="12"/>
        <v>0.2618542891056213</v>
      </c>
      <c r="G169" s="43">
        <f t="shared" si="12"/>
        <v>0.2619322835325009</v>
      </c>
      <c r="H169" s="43">
        <f t="shared" si="12"/>
        <v>0.2620092780308308</v>
      </c>
      <c r="I169" s="43">
        <f t="shared" si="12"/>
        <v>0.261962281388993</v>
      </c>
      <c r="J169" s="43">
        <f t="shared" si="12"/>
        <v>0.26119233640569456</v>
      </c>
      <c r="K169" s="5"/>
    </row>
    <row r="170" spans="1:11" ht="12.75">
      <c r="A170" s="36">
        <f t="shared" si="6"/>
        <v>-0.07</v>
      </c>
      <c r="B170" s="43">
        <f t="shared" si="11"/>
        <v>0.2611343405498098</v>
      </c>
      <c r="C170" s="43">
        <f t="shared" si="12"/>
        <v>0.2616293051819302</v>
      </c>
      <c r="D170" s="43">
        <f t="shared" si="12"/>
        <v>0.26174429696515006</v>
      </c>
      <c r="E170" s="43">
        <f t="shared" si="12"/>
        <v>0.26181629182073124</v>
      </c>
      <c r="F170" s="43">
        <f t="shared" si="12"/>
        <v>0.26192928374685165</v>
      </c>
      <c r="G170" s="43">
        <f t="shared" si="12"/>
        <v>0.26200727817373126</v>
      </c>
      <c r="H170" s="43">
        <f t="shared" si="12"/>
        <v>0.2620892723148098</v>
      </c>
      <c r="I170" s="43">
        <f t="shared" si="12"/>
        <v>0.26204827524427055</v>
      </c>
      <c r="J170" s="43">
        <f t="shared" si="12"/>
        <v>0.2612733306182234</v>
      </c>
      <c r="K170" s="5"/>
    </row>
    <row r="171" spans="1:11" ht="12.75">
      <c r="A171" s="36">
        <f t="shared" si="6"/>
        <v>-0.06</v>
      </c>
      <c r="B171" s="43">
        <f t="shared" si="11"/>
        <v>0.26118233712019717</v>
      </c>
      <c r="C171" s="43">
        <f t="shared" si="12"/>
        <v>0.2616633027526213</v>
      </c>
      <c r="D171" s="43">
        <f t="shared" si="12"/>
        <v>0.2617822942500401</v>
      </c>
      <c r="E171" s="43">
        <f t="shared" si="12"/>
        <v>0.2618542891056213</v>
      </c>
      <c r="F171" s="43">
        <f t="shared" si="12"/>
        <v>0.2619672810317417</v>
      </c>
      <c r="G171" s="43">
        <f t="shared" si="12"/>
        <v>0.2620412757444224</v>
      </c>
      <c r="H171" s="43">
        <f t="shared" si="12"/>
        <v>0.26212326988550094</v>
      </c>
      <c r="I171" s="43">
        <f t="shared" si="12"/>
        <v>0.2620812728864119</v>
      </c>
      <c r="J171" s="43">
        <f t="shared" si="12"/>
        <v>0.26130232854616575</v>
      </c>
      <c r="K171" s="5"/>
    </row>
    <row r="172" spans="1:11" ht="12.75">
      <c r="A172" s="36">
        <f t="shared" si="6"/>
        <v>-0.05</v>
      </c>
      <c r="B172" s="43">
        <f t="shared" si="11"/>
        <v>0.26121066754791805</v>
      </c>
      <c r="C172" s="43">
        <f aca="true" t="shared" si="13" ref="C172:J181">C56*$M56/10000</f>
        <v>0.2616956502206106</v>
      </c>
      <c r="D172" s="43">
        <f t="shared" si="13"/>
        <v>0.26181864582626246</v>
      </c>
      <c r="E172" s="43">
        <f t="shared" si="13"/>
        <v>0.26189164321823477</v>
      </c>
      <c r="F172" s="43">
        <f t="shared" si="13"/>
        <v>0.26200463918115074</v>
      </c>
      <c r="G172" s="43">
        <f t="shared" si="13"/>
        <v>0.26207763657312305</v>
      </c>
      <c r="H172" s="43">
        <f t="shared" si="13"/>
        <v>0.2621606336078312</v>
      </c>
      <c r="I172" s="43">
        <f t="shared" si="13"/>
        <v>0.2621186351083404</v>
      </c>
      <c r="J172" s="43">
        <f t="shared" si="13"/>
        <v>0.26133466311784354</v>
      </c>
      <c r="K172" s="5"/>
    </row>
    <row r="173" spans="1:11" ht="12.75">
      <c r="A173" s="36">
        <f t="shared" si="6"/>
        <v>-0.04</v>
      </c>
      <c r="B173" s="43">
        <f t="shared" si="11"/>
        <v>0.2612113350481396</v>
      </c>
      <c r="C173" s="43">
        <f t="shared" si="13"/>
        <v>0.26169630039476266</v>
      </c>
      <c r="D173" s="43">
        <f t="shared" si="13"/>
        <v>0.26181429196363176</v>
      </c>
      <c r="E173" s="43">
        <f t="shared" si="13"/>
        <v>0.2618872867477627</v>
      </c>
      <c r="F173" s="43">
        <f t="shared" si="13"/>
        <v>0.2620102779593805</v>
      </c>
      <c r="G173" s="43">
        <f t="shared" si="13"/>
        <v>0.26208327274351134</v>
      </c>
      <c r="H173" s="43">
        <f t="shared" si="13"/>
        <v>0.26216126717039095</v>
      </c>
      <c r="I173" s="43">
        <f t="shared" si="13"/>
        <v>0.26211427052855324</v>
      </c>
      <c r="J173" s="43">
        <f t="shared" si="13"/>
        <v>0.2613403258310558</v>
      </c>
      <c r="K173" s="5"/>
    </row>
    <row r="174" spans="1:11" ht="12.75">
      <c r="A174" s="36">
        <f t="shared" si="6"/>
        <v>-0.03</v>
      </c>
      <c r="B174" s="43">
        <f t="shared" si="11"/>
        <v>0.2612333334762338</v>
      </c>
      <c r="C174" s="43">
        <f t="shared" si="13"/>
        <v>0.26171429910865796</v>
      </c>
      <c r="D174" s="43">
        <f t="shared" si="13"/>
        <v>0.2618322906775271</v>
      </c>
      <c r="E174" s="43">
        <f t="shared" si="13"/>
        <v>0.2619052854616579</v>
      </c>
      <c r="F174" s="43">
        <f t="shared" si="13"/>
        <v>0.2620182773877784</v>
      </c>
      <c r="G174" s="43">
        <f t="shared" si="13"/>
        <v>0.26209127217190925</v>
      </c>
      <c r="H174" s="43">
        <f t="shared" si="13"/>
        <v>0.26217426624153756</v>
      </c>
      <c r="I174" s="43">
        <f t="shared" si="13"/>
        <v>0.2621282695282496</v>
      </c>
      <c r="J174" s="43">
        <f t="shared" si="13"/>
        <v>0.26134832525945373</v>
      </c>
      <c r="K174" s="5"/>
    </row>
    <row r="175" spans="1:11" ht="12.75">
      <c r="A175" s="36">
        <f t="shared" si="6"/>
        <v>-0.02</v>
      </c>
      <c r="B175" s="43">
        <f t="shared" si="11"/>
        <v>0.26124833240447987</v>
      </c>
      <c r="C175" s="43">
        <f t="shared" si="13"/>
        <v>0.261733297751103</v>
      </c>
      <c r="D175" s="43">
        <f t="shared" si="13"/>
        <v>0.2618412900344747</v>
      </c>
      <c r="E175" s="43">
        <f t="shared" si="13"/>
        <v>0.26191528474715536</v>
      </c>
      <c r="F175" s="43">
        <f t="shared" si="13"/>
        <v>0.26203327631602447</v>
      </c>
      <c r="G175" s="43">
        <f t="shared" si="13"/>
        <v>0.26210627110015533</v>
      </c>
      <c r="H175" s="43">
        <f t="shared" si="13"/>
        <v>0.26217926588428625</v>
      </c>
      <c r="I175" s="43">
        <f t="shared" si="13"/>
        <v>0.26212326988550094</v>
      </c>
      <c r="J175" s="43">
        <f t="shared" si="13"/>
        <v>0.26131532761731235</v>
      </c>
      <c r="K175" s="5"/>
    </row>
    <row r="176" spans="1:11" ht="12.75">
      <c r="A176" s="36">
        <f t="shared" si="6"/>
        <v>-0.01</v>
      </c>
      <c r="B176" s="43">
        <f t="shared" si="11"/>
        <v>0.26126633111837516</v>
      </c>
      <c r="C176" s="43">
        <f t="shared" si="13"/>
        <v>0.26175129646499823</v>
      </c>
      <c r="D176" s="43">
        <f t="shared" si="13"/>
        <v>0.2618642883911187</v>
      </c>
      <c r="E176" s="43">
        <f t="shared" si="13"/>
        <v>0.26193328346105066</v>
      </c>
      <c r="F176" s="43">
        <f t="shared" si="13"/>
        <v>0.2620412757444224</v>
      </c>
      <c r="G176" s="43">
        <f t="shared" si="13"/>
        <v>0.2621092708858046</v>
      </c>
      <c r="H176" s="43">
        <f t="shared" si="13"/>
        <v>0.26216426695604017</v>
      </c>
      <c r="I176" s="43">
        <f t="shared" si="13"/>
        <v>0.26207927302931244</v>
      </c>
      <c r="J176" s="43">
        <f t="shared" si="13"/>
        <v>0.2611653383348516</v>
      </c>
      <c r="K176" s="5"/>
    </row>
    <row r="177" spans="1:11" ht="12.75">
      <c r="A177" s="36">
        <f t="shared" si="6"/>
        <v>0</v>
      </c>
      <c r="B177" s="43">
        <f t="shared" si="11"/>
        <v>0.26127133076112385</v>
      </c>
      <c r="C177" s="43">
        <f t="shared" si="13"/>
        <v>0.2617562961077469</v>
      </c>
      <c r="D177" s="43">
        <f t="shared" si="13"/>
        <v>0.2618642883911187</v>
      </c>
      <c r="E177" s="43">
        <f t="shared" si="13"/>
        <v>0.26193328346105066</v>
      </c>
      <c r="F177" s="43">
        <f t="shared" si="13"/>
        <v>0.2620412757444224</v>
      </c>
      <c r="G177" s="43">
        <f t="shared" si="13"/>
        <v>0.2621052711716056</v>
      </c>
      <c r="H177" s="43">
        <f t="shared" si="13"/>
        <v>0.2621492680277941</v>
      </c>
      <c r="I177" s="43">
        <f t="shared" si="13"/>
        <v>0.2620222771019773</v>
      </c>
      <c r="J177" s="43">
        <f t="shared" si="13"/>
        <v>0.2609643526963542</v>
      </c>
      <c r="K177" s="5"/>
    </row>
    <row r="178" spans="1:11" ht="12.75">
      <c r="A178" s="36">
        <f t="shared" si="6"/>
        <v>0.01</v>
      </c>
      <c r="B178" s="43">
        <f t="shared" si="11"/>
        <v>0.26127133076112385</v>
      </c>
      <c r="C178" s="43">
        <f t="shared" si="13"/>
        <v>0.26175129646499823</v>
      </c>
      <c r="D178" s="43">
        <f t="shared" si="13"/>
        <v>0.26185928874837</v>
      </c>
      <c r="E178" s="43">
        <f t="shared" si="13"/>
        <v>0.2619322835325009</v>
      </c>
      <c r="F178" s="43">
        <f t="shared" si="13"/>
        <v>0.2620412757444224</v>
      </c>
      <c r="G178" s="43">
        <f t="shared" si="13"/>
        <v>0.2621092708858046</v>
      </c>
      <c r="H178" s="43">
        <f t="shared" si="13"/>
        <v>0.26216426695604017</v>
      </c>
      <c r="I178" s="43">
        <f t="shared" si="13"/>
        <v>0.26206927374381506</v>
      </c>
      <c r="J178" s="43">
        <f t="shared" si="13"/>
        <v>0.26112734104996155</v>
      </c>
      <c r="K178" s="5"/>
    </row>
    <row r="179" spans="1:11" ht="12.75">
      <c r="A179" s="36">
        <f t="shared" si="6"/>
        <v>0.02</v>
      </c>
      <c r="B179" s="43">
        <f t="shared" si="11"/>
        <v>0.2612523321186789</v>
      </c>
      <c r="C179" s="43">
        <f t="shared" si="13"/>
        <v>0.26174129717950084</v>
      </c>
      <c r="D179" s="43">
        <f t="shared" si="13"/>
        <v>0.2618542891056213</v>
      </c>
      <c r="E179" s="43">
        <f t="shared" si="13"/>
        <v>0.2619182845328045</v>
      </c>
      <c r="F179" s="43">
        <f t="shared" si="13"/>
        <v>0.262031276458925</v>
      </c>
      <c r="G179" s="43">
        <f t="shared" si="13"/>
        <v>0.2621042712430559</v>
      </c>
      <c r="H179" s="43">
        <f t="shared" si="13"/>
        <v>0.2621682666702391</v>
      </c>
      <c r="I179" s="43">
        <f t="shared" si="13"/>
        <v>0.2621072710287051</v>
      </c>
      <c r="J179" s="43">
        <f t="shared" si="13"/>
        <v>0.2612853297608202</v>
      </c>
      <c r="K179" s="5"/>
    </row>
    <row r="180" spans="1:11" ht="12.75">
      <c r="A180" s="36">
        <f t="shared" si="6"/>
        <v>0.03</v>
      </c>
      <c r="B180" s="43">
        <f t="shared" si="11"/>
        <v>0.2612423328331815</v>
      </c>
      <c r="C180" s="43">
        <f t="shared" si="13"/>
        <v>0.26173229782255325</v>
      </c>
      <c r="D180" s="43">
        <f t="shared" si="13"/>
        <v>0.26184528974867366</v>
      </c>
      <c r="E180" s="43">
        <f t="shared" si="13"/>
        <v>0.26191428481860557</v>
      </c>
      <c r="F180" s="43">
        <f t="shared" si="13"/>
        <v>0.2620222771019773</v>
      </c>
      <c r="G180" s="43">
        <f t="shared" si="13"/>
        <v>0.2620952718861082</v>
      </c>
      <c r="H180" s="43">
        <f t="shared" si="13"/>
        <v>0.26216926659878886</v>
      </c>
      <c r="I180" s="43">
        <f t="shared" si="13"/>
        <v>0.26212226995695115</v>
      </c>
      <c r="J180" s="43">
        <f t="shared" si="13"/>
        <v>0.26132832668845896</v>
      </c>
      <c r="K180" s="5"/>
    </row>
    <row r="181" spans="1:11" ht="12.75">
      <c r="A181" s="36">
        <f t="shared" si="6"/>
        <v>0.04</v>
      </c>
      <c r="B181" s="43">
        <f t="shared" si="11"/>
        <v>0.2612423328331815</v>
      </c>
      <c r="C181" s="43">
        <f t="shared" si="13"/>
        <v>0.2617272981798045</v>
      </c>
      <c r="D181" s="43">
        <f t="shared" si="13"/>
        <v>0.26184528974867366</v>
      </c>
      <c r="E181" s="43">
        <f t="shared" si="13"/>
        <v>0.2619132848900559</v>
      </c>
      <c r="F181" s="43">
        <f t="shared" si="13"/>
        <v>0.2620222771019773</v>
      </c>
      <c r="G181" s="43">
        <f t="shared" si="13"/>
        <v>0.26209027224335957</v>
      </c>
      <c r="H181" s="43">
        <f t="shared" si="13"/>
        <v>0.2621632670274905</v>
      </c>
      <c r="I181" s="43">
        <f t="shared" si="13"/>
        <v>0.2621172703142025</v>
      </c>
      <c r="J181" s="43">
        <f t="shared" si="13"/>
        <v>0.26132832668845896</v>
      </c>
      <c r="K181" s="5"/>
    </row>
    <row r="182" spans="1:11" ht="12.75">
      <c r="A182" s="36">
        <f t="shared" si="6"/>
        <v>0.05</v>
      </c>
      <c r="B182" s="43">
        <f t="shared" si="11"/>
        <v>0.2612273339049354</v>
      </c>
      <c r="C182" s="43">
        <f aca="true" t="shared" si="14" ref="C182:J191">C66*$M66/10000</f>
        <v>0.26171729889430717</v>
      </c>
      <c r="D182" s="43">
        <f t="shared" si="14"/>
        <v>0.2618302908204276</v>
      </c>
      <c r="E182" s="43">
        <f t="shared" si="14"/>
        <v>0.26189928589035955</v>
      </c>
      <c r="F182" s="43">
        <f t="shared" si="14"/>
        <v>0.26200727817373126</v>
      </c>
      <c r="G182" s="43">
        <f t="shared" si="14"/>
        <v>0.2620802729578621</v>
      </c>
      <c r="H182" s="43">
        <f t="shared" si="14"/>
        <v>0.26215826738474174</v>
      </c>
      <c r="I182" s="43">
        <f t="shared" si="14"/>
        <v>0.2621072710287051</v>
      </c>
      <c r="J182" s="43">
        <f t="shared" si="14"/>
        <v>0.26131332776021293</v>
      </c>
      <c r="K182" s="5"/>
    </row>
    <row r="183" spans="1:11" ht="12.75">
      <c r="A183" s="36">
        <f t="shared" si="6"/>
        <v>0.06</v>
      </c>
      <c r="B183" s="43">
        <f t="shared" si="11"/>
        <v>0.26119433626279404</v>
      </c>
      <c r="C183" s="43">
        <f t="shared" si="14"/>
        <v>0.2616843012521658</v>
      </c>
      <c r="D183" s="43">
        <f t="shared" si="14"/>
        <v>0.26179829310683594</v>
      </c>
      <c r="E183" s="43">
        <f t="shared" si="14"/>
        <v>0.2618702879624171</v>
      </c>
      <c r="F183" s="43">
        <f t="shared" si="14"/>
        <v>0.2619792801743386</v>
      </c>
      <c r="G183" s="43">
        <f t="shared" si="14"/>
        <v>0.2620522749584695</v>
      </c>
      <c r="H183" s="43">
        <f t="shared" si="14"/>
        <v>0.26212027009985167</v>
      </c>
      <c r="I183" s="43">
        <f t="shared" si="14"/>
        <v>0.262073273458014</v>
      </c>
      <c r="J183" s="43">
        <f t="shared" si="14"/>
        <v>0.2612843298322705</v>
      </c>
      <c r="K183" s="5"/>
    </row>
    <row r="184" spans="1:11" ht="12.75">
      <c r="A184" s="36">
        <f t="shared" si="6"/>
        <v>0.07</v>
      </c>
      <c r="B184" s="43">
        <f t="shared" si="11"/>
        <v>0.2611406751214633</v>
      </c>
      <c r="C184" s="43">
        <f t="shared" si="14"/>
        <v>0.2616266317162046</v>
      </c>
      <c r="D184" s="43">
        <f t="shared" si="14"/>
        <v>0.261745621088168</v>
      </c>
      <c r="E184" s="43">
        <f t="shared" si="14"/>
        <v>0.2618126151043155</v>
      </c>
      <c r="F184" s="43">
        <f t="shared" si="14"/>
        <v>0.2619266049228351</v>
      </c>
      <c r="G184" s="43">
        <f t="shared" si="14"/>
        <v>0.2619955987603601</v>
      </c>
      <c r="H184" s="43">
        <f t="shared" si="14"/>
        <v>0.26206259277650756</v>
      </c>
      <c r="I184" s="43">
        <f t="shared" si="14"/>
        <v>0.2620205965275793</v>
      </c>
      <c r="J184" s="43">
        <f t="shared" si="14"/>
        <v>0.2612316669941412</v>
      </c>
      <c r="K184" s="5"/>
    </row>
    <row r="185" spans="1:11" ht="12.75">
      <c r="A185" s="36">
        <f t="shared" si="6"/>
        <v>0.08</v>
      </c>
      <c r="B185" s="43">
        <f aca="true" t="shared" si="15" ref="B185:B216">B69*$M69/10000</f>
        <v>0.26106434555132807</v>
      </c>
      <c r="C185" s="43">
        <f t="shared" si="14"/>
        <v>0.2615493108979511</v>
      </c>
      <c r="D185" s="43">
        <f t="shared" si="14"/>
        <v>0.2616663025382705</v>
      </c>
      <c r="E185" s="43">
        <f t="shared" si="14"/>
        <v>0.2617362975367522</v>
      </c>
      <c r="F185" s="43">
        <f t="shared" si="14"/>
        <v>0.26184528974867366</v>
      </c>
      <c r="G185" s="43">
        <f t="shared" si="14"/>
        <v>0.26192428410410296</v>
      </c>
      <c r="H185" s="43">
        <f t="shared" si="14"/>
        <v>0.26199127931693544</v>
      </c>
      <c r="I185" s="43">
        <f t="shared" si="14"/>
        <v>0.26194428267509773</v>
      </c>
      <c r="J185" s="43">
        <f t="shared" si="14"/>
        <v>0.2611543391208045</v>
      </c>
      <c r="K185" s="5"/>
    </row>
    <row r="186" spans="1:11" ht="12.75">
      <c r="A186" s="36">
        <f aca="true" t="shared" si="16" ref="A186:A232">A70/100</f>
        <v>0.09</v>
      </c>
      <c r="B186" s="43">
        <f t="shared" si="15"/>
        <v>0.2609433541968097</v>
      </c>
      <c r="C186" s="43">
        <f t="shared" si="14"/>
        <v>0.2614343191147312</v>
      </c>
      <c r="D186" s="43">
        <f t="shared" si="14"/>
        <v>0.2615483109694014</v>
      </c>
      <c r="E186" s="43">
        <f t="shared" si="14"/>
        <v>0.2616173060393333</v>
      </c>
      <c r="F186" s="43">
        <f t="shared" si="14"/>
        <v>0.2617312978940035</v>
      </c>
      <c r="G186" s="43">
        <f t="shared" si="14"/>
        <v>0.2618052926066841</v>
      </c>
      <c r="H186" s="43">
        <f t="shared" si="14"/>
        <v>0.26187628753371556</v>
      </c>
      <c r="I186" s="43">
        <f t="shared" si="14"/>
        <v>0.2618332906060768</v>
      </c>
      <c r="J186" s="43">
        <f t="shared" si="14"/>
        <v>0.26103934733758455</v>
      </c>
      <c r="K186" s="5"/>
    </row>
    <row r="187" spans="1:11" ht="12.75">
      <c r="A187" s="36">
        <f t="shared" si="16"/>
        <v>0.1</v>
      </c>
      <c r="B187" s="43">
        <f t="shared" si="15"/>
        <v>0.26077636612900335</v>
      </c>
      <c r="C187" s="43">
        <f t="shared" si="14"/>
        <v>0.2612583316899773</v>
      </c>
      <c r="D187" s="43">
        <f t="shared" si="14"/>
        <v>0.26137532333029667</v>
      </c>
      <c r="E187" s="43">
        <f t="shared" si="14"/>
        <v>0.26144631825732806</v>
      </c>
      <c r="F187" s="43">
        <f t="shared" si="14"/>
        <v>0.261561310040548</v>
      </c>
      <c r="G187" s="43">
        <f t="shared" si="14"/>
        <v>0.26163130503902965</v>
      </c>
      <c r="H187" s="43">
        <f t="shared" si="14"/>
        <v>0.26170429982316057</v>
      </c>
      <c r="I187" s="43">
        <f t="shared" si="14"/>
        <v>0.26166130289552186</v>
      </c>
      <c r="J187" s="43">
        <f t="shared" si="14"/>
        <v>0.26087135934122857</v>
      </c>
      <c r="K187" s="5"/>
    </row>
    <row r="188" spans="1:11" ht="12.75">
      <c r="A188" s="36">
        <f t="shared" si="16"/>
        <v>0.11</v>
      </c>
      <c r="B188" s="43">
        <f t="shared" si="15"/>
        <v>0.2605413829198149</v>
      </c>
      <c r="C188" s="43">
        <f t="shared" si="14"/>
        <v>0.2610333477662862</v>
      </c>
      <c r="D188" s="43">
        <f t="shared" si="14"/>
        <v>0.2611513393351553</v>
      </c>
      <c r="E188" s="43">
        <f t="shared" si="14"/>
        <v>0.2612183345479877</v>
      </c>
      <c r="F188" s="43">
        <f t="shared" si="14"/>
        <v>0.26133332633120765</v>
      </c>
      <c r="G188" s="43">
        <f t="shared" si="14"/>
        <v>0.26140432125823904</v>
      </c>
      <c r="H188" s="43">
        <f t="shared" si="14"/>
        <v>0.2614803158280191</v>
      </c>
      <c r="I188" s="43">
        <f t="shared" si="14"/>
        <v>0.261427319614883</v>
      </c>
      <c r="J188" s="43">
        <f t="shared" si="14"/>
        <v>0.26064637541753743</v>
      </c>
      <c r="K188" s="5"/>
    </row>
    <row r="189" spans="1:11" ht="12.75">
      <c r="A189" s="36">
        <f t="shared" si="16"/>
        <v>0.12</v>
      </c>
      <c r="B189" s="43">
        <f t="shared" si="15"/>
        <v>0.2602437552336382</v>
      </c>
      <c r="C189" s="43">
        <f t="shared" si="14"/>
        <v>0.26073271156044586</v>
      </c>
      <c r="D189" s="43">
        <f t="shared" si="14"/>
        <v>0.2608557005751643</v>
      </c>
      <c r="E189" s="43">
        <f t="shared" si="14"/>
        <v>0.26092769414475564</v>
      </c>
      <c r="F189" s="43">
        <f t="shared" si="14"/>
        <v>0.26103968414189765</v>
      </c>
      <c r="G189" s="43">
        <f t="shared" si="14"/>
        <v>0.2611106778008002</v>
      </c>
      <c r="H189" s="43">
        <f t="shared" si="14"/>
        <v>0.261184671191769</v>
      </c>
      <c r="I189" s="43">
        <f t="shared" si="14"/>
        <v>0.26113067601457557</v>
      </c>
      <c r="J189" s="43">
        <f t="shared" si="14"/>
        <v>0.26034474621320375</v>
      </c>
      <c r="K189" s="5"/>
    </row>
    <row r="190" spans="1:11" ht="12.75">
      <c r="A190" s="36">
        <f t="shared" si="16"/>
        <v>0.13</v>
      </c>
      <c r="B190" s="43">
        <f t="shared" si="15"/>
        <v>0.2599324264330243</v>
      </c>
      <c r="C190" s="43">
        <f t="shared" si="14"/>
        <v>0.260422391422396</v>
      </c>
      <c r="D190" s="43">
        <f t="shared" si="14"/>
        <v>0.2605373832056159</v>
      </c>
      <c r="E190" s="43">
        <f t="shared" si="14"/>
        <v>0.26060937806119716</v>
      </c>
      <c r="F190" s="43">
        <f t="shared" si="14"/>
        <v>0.2607213700587678</v>
      </c>
      <c r="G190" s="43">
        <f t="shared" si="14"/>
        <v>0.26078936520015</v>
      </c>
      <c r="H190" s="43">
        <f t="shared" si="14"/>
        <v>0.26086535976993014</v>
      </c>
      <c r="I190" s="43">
        <f t="shared" si="14"/>
        <v>0.26080536405694577</v>
      </c>
      <c r="J190" s="43">
        <f t="shared" si="14"/>
        <v>0.2600234199310505</v>
      </c>
      <c r="K190" s="5"/>
    </row>
    <row r="191" spans="1:11" ht="12.75">
      <c r="A191" s="36">
        <f t="shared" si="16"/>
        <v>0.14</v>
      </c>
      <c r="B191" s="43">
        <f t="shared" si="15"/>
        <v>0.2595724521551185</v>
      </c>
      <c r="C191" s="43">
        <f t="shared" si="14"/>
        <v>0.2600644170015897</v>
      </c>
      <c r="D191" s="43">
        <f t="shared" si="14"/>
        <v>0.26018640828465783</v>
      </c>
      <c r="E191" s="43">
        <f t="shared" si="14"/>
        <v>0.2602484038547416</v>
      </c>
      <c r="F191" s="43">
        <f t="shared" si="14"/>
        <v>0.26036139578086204</v>
      </c>
      <c r="G191" s="43">
        <f t="shared" si="14"/>
        <v>0.2604313907793437</v>
      </c>
      <c r="H191" s="43">
        <f t="shared" si="14"/>
        <v>0.26050238570637513</v>
      </c>
      <c r="I191" s="43">
        <f t="shared" si="14"/>
        <v>0.2604423899933908</v>
      </c>
      <c r="J191" s="43">
        <f t="shared" si="14"/>
        <v>0.259654446296197</v>
      </c>
      <c r="K191" s="5"/>
    </row>
    <row r="192" spans="1:11" ht="12.75">
      <c r="A192" s="36">
        <f t="shared" si="16"/>
        <v>0.15</v>
      </c>
      <c r="B192" s="43">
        <f t="shared" si="15"/>
        <v>0.2590984860225425</v>
      </c>
      <c r="C192" s="43">
        <f aca="true" t="shared" si="17" ref="C192:J201">C76*$M76/10000</f>
        <v>0.2595964504403122</v>
      </c>
      <c r="D192" s="43">
        <f t="shared" si="17"/>
        <v>0.2597144420091813</v>
      </c>
      <c r="E192" s="43">
        <f t="shared" si="17"/>
        <v>0.25978243715056354</v>
      </c>
      <c r="F192" s="43">
        <f t="shared" si="17"/>
        <v>0.25989242929103473</v>
      </c>
      <c r="G192" s="43">
        <f t="shared" si="17"/>
        <v>0.2599634242180662</v>
      </c>
      <c r="H192" s="43">
        <f t="shared" si="17"/>
        <v>0.26002641971669965</v>
      </c>
      <c r="I192" s="43">
        <f t="shared" si="17"/>
        <v>0.2599744234321133</v>
      </c>
      <c r="J192" s="43">
        <f t="shared" si="17"/>
        <v>0.25918447987782</v>
      </c>
      <c r="K192" s="5"/>
    </row>
    <row r="193" spans="1:10" ht="12.75">
      <c r="A193" s="36">
        <f t="shared" si="16"/>
        <v>0.16</v>
      </c>
      <c r="B193" s="43">
        <f t="shared" si="15"/>
        <v>0.25849352924995084</v>
      </c>
      <c r="C193" s="43">
        <f t="shared" si="17"/>
        <v>0.2589854940964221</v>
      </c>
      <c r="D193" s="43">
        <f t="shared" si="17"/>
        <v>0.25910448559384097</v>
      </c>
      <c r="E193" s="43">
        <f t="shared" si="17"/>
        <v>0.25916748109247445</v>
      </c>
      <c r="F193" s="43">
        <f t="shared" si="17"/>
        <v>0.25928447273279387</v>
      </c>
      <c r="G193" s="43">
        <f t="shared" si="17"/>
        <v>0.25934846815997714</v>
      </c>
      <c r="H193" s="43">
        <f t="shared" si="17"/>
        <v>0.25941946308700853</v>
      </c>
      <c r="I193" s="43">
        <f t="shared" si="17"/>
        <v>0.2593614672311237</v>
      </c>
      <c r="J193" s="43">
        <f t="shared" si="17"/>
        <v>0.2585755233910294</v>
      </c>
    </row>
    <row r="194" spans="1:10" ht="12.75">
      <c r="A194" s="36">
        <f t="shared" si="16"/>
        <v>0.17</v>
      </c>
      <c r="B194" s="43">
        <f t="shared" si="15"/>
        <v>0.2577465826232963</v>
      </c>
      <c r="C194" s="43">
        <f t="shared" si="17"/>
        <v>0.2582355476841184</v>
      </c>
      <c r="D194" s="43">
        <f t="shared" si="17"/>
        <v>0.25836553839558435</v>
      </c>
      <c r="E194" s="43">
        <f t="shared" si="17"/>
        <v>0.25842653403711835</v>
      </c>
      <c r="F194" s="43">
        <f t="shared" si="17"/>
        <v>0.25854052589178855</v>
      </c>
      <c r="G194" s="43">
        <f t="shared" si="17"/>
        <v>0.25860752110462104</v>
      </c>
      <c r="H194" s="43">
        <f t="shared" si="17"/>
        <v>0.25866651688905556</v>
      </c>
      <c r="I194" s="43">
        <f t="shared" si="17"/>
        <v>0.25860152153332255</v>
      </c>
      <c r="J194" s="43">
        <f t="shared" si="17"/>
        <v>0.25780457847918115</v>
      </c>
    </row>
    <row r="195" spans="1:10" ht="12.75">
      <c r="A195" s="36">
        <f t="shared" si="16"/>
        <v>0.18</v>
      </c>
      <c r="B195" s="43">
        <f t="shared" si="15"/>
        <v>0.25683482388667583</v>
      </c>
      <c r="C195" s="43">
        <f t="shared" si="17"/>
        <v>0.2573328060949251</v>
      </c>
      <c r="D195" s="43">
        <f t="shared" si="17"/>
        <v>0.2574578016291242</v>
      </c>
      <c r="E195" s="43">
        <f t="shared" si="17"/>
        <v>0.2575227993069077</v>
      </c>
      <c r="F195" s="43">
        <f t="shared" si="17"/>
        <v>0.2576347953055501</v>
      </c>
      <c r="G195" s="43">
        <f t="shared" si="17"/>
        <v>0.25769479316196564</v>
      </c>
      <c r="H195" s="43">
        <f t="shared" si="17"/>
        <v>0.25774579133991893</v>
      </c>
      <c r="I195" s="43">
        <f t="shared" si="17"/>
        <v>0.257649794769654</v>
      </c>
      <c r="J195" s="43">
        <f t="shared" si="17"/>
        <v>0.25679782520855293</v>
      </c>
    </row>
    <row r="196" spans="1:10" ht="12.75">
      <c r="A196" s="36">
        <f t="shared" si="16"/>
        <v>0.19</v>
      </c>
      <c r="B196" s="43">
        <f t="shared" si="15"/>
        <v>0.2557028643289687</v>
      </c>
      <c r="C196" s="43">
        <f t="shared" si="17"/>
        <v>0.2562108461799539</v>
      </c>
      <c r="D196" s="43">
        <f t="shared" si="17"/>
        <v>0.2563378416427002</v>
      </c>
      <c r="E196" s="43">
        <f t="shared" si="17"/>
        <v>0.2564048392490309</v>
      </c>
      <c r="F196" s="43">
        <f t="shared" si="17"/>
        <v>0.2565148353191261</v>
      </c>
      <c r="G196" s="43">
        <f t="shared" si="17"/>
        <v>0.2565698333541737</v>
      </c>
      <c r="H196" s="43">
        <f t="shared" si="17"/>
        <v>0.2566008322466551</v>
      </c>
      <c r="I196" s="43">
        <f t="shared" si="17"/>
        <v>0.25646383714117293</v>
      </c>
      <c r="J196" s="43">
        <f t="shared" si="17"/>
        <v>0.25545487318911775</v>
      </c>
    </row>
    <row r="197" spans="1:10" ht="12.75">
      <c r="A197" s="36">
        <f t="shared" si="16"/>
        <v>0.2</v>
      </c>
      <c r="B197" s="43">
        <f t="shared" si="15"/>
        <v>0.2539678526338352</v>
      </c>
      <c r="C197" s="43">
        <f t="shared" si="17"/>
        <v>0.2544878154796992</v>
      </c>
      <c r="D197" s="43">
        <f t="shared" si="17"/>
        <v>0.25462580561956305</v>
      </c>
      <c r="E197" s="43">
        <f t="shared" si="17"/>
        <v>0.2546938007609452</v>
      </c>
      <c r="F197" s="43">
        <f t="shared" si="17"/>
        <v>0.2548087925441651</v>
      </c>
      <c r="G197" s="43">
        <f t="shared" si="17"/>
        <v>0.2548557891860028</v>
      </c>
      <c r="H197" s="43">
        <f t="shared" si="17"/>
        <v>0.25487978747119655</v>
      </c>
      <c r="I197" s="43">
        <f t="shared" si="17"/>
        <v>0.25471079954629083</v>
      </c>
      <c r="J197" s="43">
        <f t="shared" si="17"/>
        <v>0.25367387364021216</v>
      </c>
    </row>
    <row r="198" spans="1:10" ht="12.75">
      <c r="A198" s="36">
        <f t="shared" si="16"/>
        <v>0.21</v>
      </c>
      <c r="B198" s="43">
        <f t="shared" si="15"/>
        <v>0.2492881870210599</v>
      </c>
      <c r="C198" s="43">
        <f t="shared" si="17"/>
        <v>0.24982814843791862</v>
      </c>
      <c r="D198" s="43">
        <f t="shared" si="17"/>
        <v>0.25000113607702334</v>
      </c>
      <c r="E198" s="43">
        <f t="shared" si="17"/>
        <v>0.25007013114695525</v>
      </c>
      <c r="F198" s="43">
        <f t="shared" si="17"/>
        <v>0.25023211957201286</v>
      </c>
      <c r="G198" s="43">
        <f t="shared" si="17"/>
        <v>0.2502491183573584</v>
      </c>
      <c r="H198" s="43">
        <f t="shared" si="17"/>
        <v>0.2502141208581176</v>
      </c>
      <c r="I198" s="43">
        <f t="shared" si="17"/>
        <v>0.24997213814908095</v>
      </c>
      <c r="J198" s="43">
        <f t="shared" si="17"/>
        <v>0.24900020759873528</v>
      </c>
    </row>
    <row r="199" spans="1:10" ht="12.75">
      <c r="A199" s="36">
        <f t="shared" si="16"/>
        <v>0.22</v>
      </c>
      <c r="B199" s="43">
        <f t="shared" si="15"/>
        <v>0.22988157372773876</v>
      </c>
      <c r="C199" s="43">
        <f t="shared" si="17"/>
        <v>0.2305905230695032</v>
      </c>
      <c r="D199" s="43">
        <f t="shared" si="17"/>
        <v>0.23097149584695353</v>
      </c>
      <c r="E199" s="43">
        <f t="shared" si="17"/>
        <v>0.23100949313184355</v>
      </c>
      <c r="F199" s="43">
        <f t="shared" si="17"/>
        <v>0.2313914658378436</v>
      </c>
      <c r="G199" s="43">
        <f t="shared" si="17"/>
        <v>0.23118948027079644</v>
      </c>
      <c r="H199" s="43">
        <f t="shared" si="17"/>
        <v>0.2308485046353357</v>
      </c>
      <c r="I199" s="43">
        <f t="shared" si="17"/>
        <v>0.23006956029508957</v>
      </c>
      <c r="J199" s="43">
        <f t="shared" si="17"/>
        <v>0.22874165518103706</v>
      </c>
    </row>
    <row r="200" spans="1:10" ht="12.75">
      <c r="A200" s="36">
        <f t="shared" si="16"/>
        <v>0.23</v>
      </c>
      <c r="B200" s="43">
        <f t="shared" si="15"/>
        <v>0.17719017351386107</v>
      </c>
      <c r="C200" s="43">
        <f t="shared" si="17"/>
        <v>0.17871003776078878</v>
      </c>
      <c r="D200" s="43">
        <f t="shared" si="17"/>
        <v>0.17961795666619032</v>
      </c>
      <c r="E200" s="43">
        <f t="shared" si="17"/>
        <v>0.17971794773506716</v>
      </c>
      <c r="F200" s="43">
        <f t="shared" si="17"/>
        <v>0.18030889495212915</v>
      </c>
      <c r="G200" s="43">
        <f t="shared" si="17"/>
        <v>0.17974994487710774</v>
      </c>
      <c r="H200" s="43">
        <f t="shared" si="17"/>
        <v>0.1788010296334667</v>
      </c>
      <c r="I200" s="43">
        <f t="shared" si="17"/>
        <v>0.17697219298370961</v>
      </c>
      <c r="J200" s="43">
        <f t="shared" si="17"/>
        <v>0.17445441786939125</v>
      </c>
    </row>
    <row r="201" spans="1:10" ht="12.75">
      <c r="A201" s="36">
        <f t="shared" si="16"/>
        <v>0.24</v>
      </c>
      <c r="B201" s="43">
        <f t="shared" si="15"/>
        <v>0.11917248448636189</v>
      </c>
      <c r="C201" s="43">
        <f t="shared" si="17"/>
        <v>0.12108734765911079</v>
      </c>
      <c r="D201" s="43">
        <f t="shared" si="17"/>
        <v>0.12223726549130984</v>
      </c>
      <c r="E201" s="43">
        <f t="shared" si="17"/>
        <v>0.12250224655699049</v>
      </c>
      <c r="F201" s="43">
        <f t="shared" si="17"/>
        <v>0.12291321719093294</v>
      </c>
      <c r="G201" s="43">
        <f t="shared" si="17"/>
        <v>0.12229226156154546</v>
      </c>
      <c r="H201" s="43">
        <f t="shared" si="17"/>
        <v>0.12108434787346158</v>
      </c>
      <c r="I201" s="43">
        <f t="shared" si="17"/>
        <v>0.11899649706160796</v>
      </c>
      <c r="J201" s="43">
        <f t="shared" si="17"/>
        <v>0.11616069969455012</v>
      </c>
    </row>
    <row r="202" spans="1:10" ht="12.75">
      <c r="A202" s="36">
        <f t="shared" si="16"/>
        <v>0.25</v>
      </c>
      <c r="B202" s="43">
        <f t="shared" si="15"/>
        <v>0.08192814579425896</v>
      </c>
      <c r="C202" s="43">
        <f aca="true" t="shared" si="18" ref="C202:J211">C86*$M86/10000</f>
        <v>0.08340004061947374</v>
      </c>
      <c r="D202" s="43">
        <f t="shared" si="18"/>
        <v>0.08431697509958379</v>
      </c>
      <c r="E202" s="43">
        <f t="shared" si="18"/>
        <v>0.08457495666541627</v>
      </c>
      <c r="F202" s="43">
        <f t="shared" si="18"/>
        <v>0.08474694437597126</v>
      </c>
      <c r="G202" s="43">
        <f t="shared" si="18"/>
        <v>0.08420898281621206</v>
      </c>
      <c r="H202" s="43">
        <f t="shared" si="18"/>
        <v>0.08312006062554703</v>
      </c>
      <c r="I202" s="43">
        <f t="shared" si="18"/>
        <v>0.08141618237679295</v>
      </c>
      <c r="J202" s="43">
        <f t="shared" si="18"/>
        <v>0.07920034071057283</v>
      </c>
    </row>
    <row r="203" spans="1:10" ht="12.75">
      <c r="A203" s="36">
        <f t="shared" si="16"/>
        <v>0.26</v>
      </c>
      <c r="B203" s="43">
        <f t="shared" si="15"/>
        <v>0.05992185913077651</v>
      </c>
      <c r="C203" s="43">
        <f t="shared" si="18"/>
        <v>0.06083982633393472</v>
      </c>
      <c r="D203" s="43">
        <f t="shared" si="18"/>
        <v>0.06141880564834498</v>
      </c>
      <c r="E203" s="43">
        <f t="shared" si="18"/>
        <v>0.061560800575195154</v>
      </c>
      <c r="F203" s="43">
        <f t="shared" si="18"/>
        <v>0.06155980061092156</v>
      </c>
      <c r="G203" s="43">
        <f t="shared" si="18"/>
        <v>0.06113281586609743</v>
      </c>
      <c r="H203" s="43">
        <f t="shared" si="18"/>
        <v>0.06026084701952448</v>
      </c>
      <c r="I203" s="43">
        <f t="shared" si="18"/>
        <v>0.05900089203479752</v>
      </c>
      <c r="J203" s="43">
        <f t="shared" si="18"/>
        <v>0.05744494762508708</v>
      </c>
    </row>
    <row r="204" spans="1:10" ht="12.75">
      <c r="A204" s="36">
        <f t="shared" si="16"/>
        <v>0.27</v>
      </c>
      <c r="B204" s="43">
        <f t="shared" si="15"/>
        <v>0.04616070157011949</v>
      </c>
      <c r="C204" s="43">
        <f t="shared" si="18"/>
        <v>0.04668166434453316</v>
      </c>
      <c r="D204" s="43">
        <f t="shared" si="18"/>
        <v>0.046985642623653595</v>
      </c>
      <c r="E204" s="43">
        <f t="shared" si="18"/>
        <v>0.04702663969419287</v>
      </c>
      <c r="F204" s="43">
        <f t="shared" si="18"/>
        <v>0.046918647410821135</v>
      </c>
      <c r="G204" s="43">
        <f t="shared" si="18"/>
        <v>0.04657167220406194</v>
      </c>
      <c r="H204" s="43">
        <f t="shared" si="18"/>
        <v>0.04589872029008805</v>
      </c>
      <c r="I204" s="43">
        <f t="shared" si="18"/>
        <v>0.044975786238679594</v>
      </c>
      <c r="J204" s="43">
        <f t="shared" si="18"/>
        <v>0.043891863690763255</v>
      </c>
    </row>
    <row r="205" spans="1:10" ht="12.75">
      <c r="A205" s="36">
        <f t="shared" si="16"/>
        <v>0.28</v>
      </c>
      <c r="B205" s="43">
        <f t="shared" si="15"/>
        <v>0.03692736134183591</v>
      </c>
      <c r="C205" s="43">
        <f t="shared" si="18"/>
        <v>0.03719034255041709</v>
      </c>
      <c r="D205" s="43">
        <f t="shared" si="18"/>
        <v>0.03732033326188306</v>
      </c>
      <c r="E205" s="43">
        <f t="shared" si="18"/>
        <v>0.037292335262490386</v>
      </c>
      <c r="F205" s="43">
        <f t="shared" si="18"/>
        <v>0.03712234740903488</v>
      </c>
      <c r="G205" s="43">
        <f t="shared" si="18"/>
        <v>0.036844367272207634</v>
      </c>
      <c r="H205" s="43">
        <f t="shared" si="18"/>
        <v>0.03630740564099816</v>
      </c>
      <c r="I205" s="43">
        <f t="shared" si="18"/>
        <v>0.03562145465587767</v>
      </c>
      <c r="J205" s="43">
        <f t="shared" si="18"/>
        <v>0.03484351024418126</v>
      </c>
    </row>
    <row r="206" spans="1:10" ht="12.75">
      <c r="A206" s="36">
        <f t="shared" si="16"/>
        <v>0.29</v>
      </c>
      <c r="B206" s="43">
        <f t="shared" si="15"/>
        <v>0.030343831770358848</v>
      </c>
      <c r="C206" s="43">
        <f t="shared" si="18"/>
        <v>0.03045782362502902</v>
      </c>
      <c r="D206" s="43">
        <f t="shared" si="18"/>
        <v>0.03047782219602379</v>
      </c>
      <c r="E206" s="43">
        <f t="shared" si="18"/>
        <v>0.03040782719754211</v>
      </c>
      <c r="F206" s="43">
        <f t="shared" si="18"/>
        <v>0.03020984134469392</v>
      </c>
      <c r="G206" s="43">
        <f t="shared" si="18"/>
        <v>0.029974858135505416</v>
      </c>
      <c r="H206" s="43">
        <f t="shared" si="18"/>
        <v>0.0295438889305682</v>
      </c>
      <c r="I206" s="43">
        <f t="shared" si="18"/>
        <v>0.02901992637050533</v>
      </c>
      <c r="J206" s="43">
        <f t="shared" si="18"/>
        <v>0.028443967525856057</v>
      </c>
    </row>
    <row r="207" spans="1:10" ht="12.75">
      <c r="A207" s="36">
        <f t="shared" si="16"/>
        <v>0.3</v>
      </c>
      <c r="B207" s="43">
        <f t="shared" si="15"/>
        <v>0.025436728011574733</v>
      </c>
      <c r="C207" s="43">
        <f t="shared" si="18"/>
        <v>0.025462725689482706</v>
      </c>
      <c r="D207" s="43">
        <f t="shared" si="18"/>
        <v>0.02542672890468705</v>
      </c>
      <c r="E207" s="43">
        <f t="shared" si="18"/>
        <v>0.025328737657187766</v>
      </c>
      <c r="F207" s="43">
        <f t="shared" si="18"/>
        <v>0.025123755965990282</v>
      </c>
      <c r="G207" s="43">
        <f t="shared" si="18"/>
        <v>0.024926773560302942</v>
      </c>
      <c r="H207" s="43">
        <f t="shared" si="18"/>
        <v>0.024569805444412687</v>
      </c>
      <c r="I207" s="43">
        <f t="shared" si="18"/>
        <v>0.02415784224064018</v>
      </c>
      <c r="J207" s="43">
        <f t="shared" si="18"/>
        <v>0.02371488180551586</v>
      </c>
    </row>
    <row r="208" spans="1:10" ht="12.75">
      <c r="A208" s="36">
        <f t="shared" si="16"/>
        <v>0.31</v>
      </c>
      <c r="B208" s="43">
        <f t="shared" si="15"/>
        <v>0.021656839376942585</v>
      </c>
      <c r="C208" s="43">
        <f t="shared" si="18"/>
        <v>0.02162984082383623</v>
      </c>
      <c r="D208" s="43">
        <f t="shared" si="18"/>
        <v>0.021558844628630627</v>
      </c>
      <c r="E208" s="43">
        <f t="shared" si="18"/>
        <v>0.021453850255439246</v>
      </c>
      <c r="F208" s="43">
        <f t="shared" si="18"/>
        <v>0.02124986118752456</v>
      </c>
      <c r="G208" s="43">
        <f t="shared" si="18"/>
        <v>0.021079870297595654</v>
      </c>
      <c r="H208" s="43">
        <f t="shared" si="18"/>
        <v>0.020778886427780356</v>
      </c>
      <c r="I208" s="43">
        <f t="shared" si="18"/>
        <v>0.020440904540745233</v>
      </c>
      <c r="J208" s="43">
        <f t="shared" si="18"/>
        <v>0.020099922814476076</v>
      </c>
    </row>
    <row r="209" spans="1:10" ht="12.75">
      <c r="A209" s="36">
        <f t="shared" si="16"/>
        <v>0.32</v>
      </c>
      <c r="B209" s="43">
        <f t="shared" si="15"/>
        <v>0.018663999767782498</v>
      </c>
      <c r="C209" s="43">
        <f t="shared" si="18"/>
        <v>0.01860900271515844</v>
      </c>
      <c r="D209" s="43">
        <f t="shared" si="18"/>
        <v>0.018515007752491867</v>
      </c>
      <c r="E209" s="43">
        <f t="shared" si="18"/>
        <v>0.0184060135936551</v>
      </c>
      <c r="F209" s="43">
        <f t="shared" si="18"/>
        <v>0.018216023775499263</v>
      </c>
      <c r="G209" s="43">
        <f t="shared" si="18"/>
        <v>0.018076031277910756</v>
      </c>
      <c r="H209" s="43">
        <f t="shared" si="18"/>
        <v>0.017815045264549318</v>
      </c>
      <c r="I209" s="43">
        <f t="shared" si="18"/>
        <v>0.01754205989425172</v>
      </c>
      <c r="J209" s="43">
        <f t="shared" si="18"/>
        <v>0.017266074684720085</v>
      </c>
    </row>
    <row r="210" spans="1:10" ht="12.75">
      <c r="A210" s="36">
        <f t="shared" si="16"/>
        <v>0.33</v>
      </c>
      <c r="B210" s="43">
        <f t="shared" si="15"/>
        <v>0.016245839147598376</v>
      </c>
      <c r="C210" s="43">
        <f t="shared" si="18"/>
        <v>0.01617684407766643</v>
      </c>
      <c r="D210" s="43">
        <f t="shared" si="18"/>
        <v>0.0160768512226926</v>
      </c>
      <c r="E210" s="43">
        <f t="shared" si="18"/>
        <v>0.01597685836771877</v>
      </c>
      <c r="F210" s="43">
        <f t="shared" si="18"/>
        <v>0.015799871014415087</v>
      </c>
      <c r="G210" s="43">
        <f t="shared" si="18"/>
        <v>0.015677879731347013</v>
      </c>
      <c r="H210" s="43">
        <f t="shared" si="18"/>
        <v>0.015452895807655893</v>
      </c>
      <c r="I210" s="43">
        <f t="shared" si="18"/>
        <v>0.015221912312666341</v>
      </c>
      <c r="J210" s="43">
        <f t="shared" si="18"/>
        <v>0.014998928246074697</v>
      </c>
    </row>
    <row r="211" spans="1:10" ht="12.75">
      <c r="A211" s="36">
        <f t="shared" si="16"/>
        <v>0.34</v>
      </c>
      <c r="B211" s="43">
        <f t="shared" si="15"/>
        <v>0.014244727672192056</v>
      </c>
      <c r="C211" s="43">
        <f t="shared" si="18"/>
        <v>0.014172734102600741</v>
      </c>
      <c r="D211" s="43">
        <f t="shared" si="18"/>
        <v>0.014068743390968846</v>
      </c>
      <c r="E211" s="43">
        <f t="shared" si="18"/>
        <v>0.013982751071734783</v>
      </c>
      <c r="F211" s="43">
        <f t="shared" si="18"/>
        <v>0.013808766611889109</v>
      </c>
      <c r="G211" s="43">
        <f t="shared" si="18"/>
        <v>0.013703775989568448</v>
      </c>
      <c r="H211" s="43">
        <f t="shared" si="18"/>
        <v>0.013513792958702487</v>
      </c>
      <c r="I211" s="43">
        <f t="shared" si="18"/>
        <v>0.013321810106458986</v>
      </c>
      <c r="J211" s="43">
        <f t="shared" si="18"/>
        <v>0.013141826182480708</v>
      </c>
    </row>
    <row r="212" spans="1:10" ht="12.75">
      <c r="A212" s="36">
        <f t="shared" si="16"/>
        <v>0.35</v>
      </c>
      <c r="B212" s="43">
        <f t="shared" si="15"/>
        <v>0.012572101655859813</v>
      </c>
      <c r="C212" s="43">
        <f aca="true" t="shared" si="19" ref="C212:J221">C96*$M96/10000</f>
        <v>0.012501106728828391</v>
      </c>
      <c r="D212" s="43">
        <f t="shared" si="19"/>
        <v>0.012409113302252467</v>
      </c>
      <c r="E212" s="43">
        <f t="shared" si="19"/>
        <v>0.012330118946823142</v>
      </c>
      <c r="F212" s="43">
        <f t="shared" si="19"/>
        <v>0.012168130521765533</v>
      </c>
      <c r="G212" s="43">
        <f t="shared" si="19"/>
        <v>0.012083136595037777</v>
      </c>
      <c r="H212" s="43">
        <f t="shared" si="19"/>
        <v>0.011912148813032524</v>
      </c>
      <c r="I212" s="43">
        <f t="shared" si="19"/>
        <v>0.011749160459425182</v>
      </c>
      <c r="J212" s="43">
        <f t="shared" si="19"/>
        <v>0.011600171105514173</v>
      </c>
    </row>
    <row r="213" spans="1:10" ht="12.75">
      <c r="A213" s="36">
        <f t="shared" si="16"/>
        <v>0.36</v>
      </c>
      <c r="B213" s="43">
        <f t="shared" si="15"/>
        <v>0.011170201829126697</v>
      </c>
      <c r="C213" s="43">
        <f t="shared" si="19"/>
        <v>0.011099206902095277</v>
      </c>
      <c r="D213" s="43">
        <f t="shared" si="19"/>
        <v>0.011012213118268043</v>
      </c>
      <c r="E213" s="43">
        <f t="shared" si="19"/>
        <v>0.010945217905435577</v>
      </c>
      <c r="F213" s="43">
        <f t="shared" si="19"/>
        <v>0.01079522862297483</v>
      </c>
      <c r="G213" s="43">
        <f t="shared" si="19"/>
        <v>0.010720233981744456</v>
      </c>
      <c r="H213" s="43">
        <f t="shared" si="19"/>
        <v>0.010574244413482663</v>
      </c>
      <c r="I213" s="43">
        <f t="shared" si="19"/>
        <v>0.010432254559419821</v>
      </c>
      <c r="J213" s="43">
        <f t="shared" si="19"/>
        <v>0.010313263062000963</v>
      </c>
    </row>
    <row r="214" spans="1:10" ht="12.75">
      <c r="A214" s="36">
        <f t="shared" si="16"/>
        <v>0.37</v>
      </c>
      <c r="B214" s="43">
        <f t="shared" si="15"/>
        <v>0.009975287212189413</v>
      </c>
      <c r="C214" s="43">
        <f t="shared" si="19"/>
        <v>0.009910291856456421</v>
      </c>
      <c r="D214" s="43">
        <f t="shared" si="19"/>
        <v>0.009830297572477357</v>
      </c>
      <c r="E214" s="43">
        <f t="shared" si="19"/>
        <v>0.009766302145294106</v>
      </c>
      <c r="F214" s="43">
        <f t="shared" si="19"/>
        <v>0.009632311719629172</v>
      </c>
      <c r="G214" s="43">
        <f t="shared" si="19"/>
        <v>0.009571316078095134</v>
      </c>
      <c r="H214" s="43">
        <f t="shared" si="19"/>
        <v>0.009438325580979939</v>
      </c>
      <c r="I214" s="43">
        <f t="shared" si="19"/>
        <v>0.00931333451226265</v>
      </c>
      <c r="J214" s="43">
        <f t="shared" si="19"/>
        <v>0.009221341085686724</v>
      </c>
    </row>
    <row r="215" spans="1:10" ht="12.75">
      <c r="A215" s="36">
        <f t="shared" si="16"/>
        <v>0.38</v>
      </c>
      <c r="B215" s="43">
        <f t="shared" si="15"/>
        <v>0.008955360091456333</v>
      </c>
      <c r="C215" s="43">
        <f t="shared" si="19"/>
        <v>0.008893364521372559</v>
      </c>
      <c r="D215" s="43">
        <f t="shared" si="19"/>
        <v>0.008817369951592447</v>
      </c>
      <c r="E215" s="43">
        <f t="shared" si="19"/>
        <v>0.008760374024257361</v>
      </c>
      <c r="F215" s="43">
        <f t="shared" si="19"/>
        <v>0.008641382526838503</v>
      </c>
      <c r="G215" s="43">
        <f t="shared" si="19"/>
        <v>0.008588386313702373</v>
      </c>
      <c r="H215" s="43">
        <f t="shared" si="19"/>
        <v>0.00847139467338299</v>
      </c>
      <c r="I215" s="43">
        <f t="shared" si="19"/>
        <v>0.008373401675508634</v>
      </c>
      <c r="J215" s="43">
        <f t="shared" si="19"/>
        <v>0.008292407462979833</v>
      </c>
    </row>
    <row r="216" spans="1:10" ht="12.75">
      <c r="A216" s="36">
        <f t="shared" si="16"/>
        <v>0.39</v>
      </c>
      <c r="B216" s="43">
        <f t="shared" si="15"/>
        <v>0.008070423324937926</v>
      </c>
      <c r="C216" s="43">
        <f t="shared" si="19"/>
        <v>0.008012427469053104</v>
      </c>
      <c r="D216" s="43">
        <f t="shared" si="19"/>
        <v>0.007945432256220636</v>
      </c>
      <c r="E216" s="43">
        <f t="shared" si="19"/>
        <v>0.007897435685833199</v>
      </c>
      <c r="F216" s="43">
        <f t="shared" si="19"/>
        <v>0.007785443688262506</v>
      </c>
      <c r="G216" s="43">
        <f t="shared" si="19"/>
        <v>0.007740446903524283</v>
      </c>
      <c r="H216" s="43">
        <f t="shared" si="19"/>
        <v>0.007639454120000714</v>
      </c>
      <c r="I216" s="43">
        <f t="shared" si="19"/>
        <v>0.007548460621974526</v>
      </c>
      <c r="J216" s="43">
        <f t="shared" si="19"/>
        <v>0.007485465123341012</v>
      </c>
    </row>
    <row r="217" spans="1:10" ht="12.75">
      <c r="A217" s="36">
        <f t="shared" si="16"/>
        <v>0.4</v>
      </c>
      <c r="B217" s="43">
        <f aca="true" t="shared" si="20" ref="B217:B231">B101*$M101/10000</f>
        <v>0.007301478270189164</v>
      </c>
      <c r="C217" s="43">
        <f t="shared" si="19"/>
        <v>0.00725048191415251</v>
      </c>
      <c r="D217" s="43">
        <f t="shared" si="19"/>
        <v>0.0071944859153671645</v>
      </c>
      <c r="E217" s="43">
        <f t="shared" si="19"/>
        <v>0.007145489416429986</v>
      </c>
      <c r="F217" s="43">
        <f t="shared" si="19"/>
        <v>0.007048496347105369</v>
      </c>
      <c r="G217" s="43">
        <f t="shared" si="19"/>
        <v>0.0070104990622153135</v>
      </c>
      <c r="H217" s="43">
        <f t="shared" si="19"/>
        <v>0.0069125060643409585</v>
      </c>
      <c r="I217" s="43">
        <f t="shared" si="19"/>
        <v>0.006844510922958754</v>
      </c>
      <c r="J217" s="43">
        <f t="shared" si="19"/>
        <v>0.006788514924173409</v>
      </c>
    </row>
    <row r="218" spans="1:10" ht="12.75">
      <c r="A218" s="36">
        <f t="shared" si="16"/>
        <v>0.41</v>
      </c>
      <c r="B218" s="43">
        <f t="shared" si="20"/>
        <v>0.006634525927513708</v>
      </c>
      <c r="C218" s="43">
        <f t="shared" si="19"/>
        <v>0.006590529071325223</v>
      </c>
      <c r="D218" s="43">
        <f t="shared" si="19"/>
        <v>0.0065335331439901395</v>
      </c>
      <c r="E218" s="43">
        <f t="shared" si="19"/>
        <v>0.006498535644749298</v>
      </c>
      <c r="F218" s="43">
        <f t="shared" si="19"/>
        <v>0.006402542503974419</v>
      </c>
      <c r="G218" s="43">
        <f t="shared" si="19"/>
        <v>0.006371544718932531</v>
      </c>
      <c r="H218" s="43">
        <f t="shared" si="19"/>
        <v>0.006296550077702158</v>
      </c>
      <c r="I218" s="43">
        <f t="shared" si="19"/>
        <v>0.006231554721969168</v>
      </c>
      <c r="J218" s="43">
        <f t="shared" si="19"/>
        <v>0.006184558080131467</v>
      </c>
    </row>
    <row r="219" spans="1:10" ht="12.75">
      <c r="A219" s="36">
        <f t="shared" si="16"/>
        <v>0.42</v>
      </c>
      <c r="B219" s="43">
        <f t="shared" si="20"/>
        <v>0.0060544592204915685</v>
      </c>
      <c r="C219" s="43">
        <f t="shared" si="19"/>
        <v>0.006017462525007144</v>
      </c>
      <c r="D219" s="43">
        <f t="shared" si="19"/>
        <v>0.005966467079879965</v>
      </c>
      <c r="E219" s="43">
        <f t="shared" si="19"/>
        <v>0.005937469669905687</v>
      </c>
      <c r="F219" s="43">
        <f t="shared" si="19"/>
        <v>0.005847477707916547</v>
      </c>
      <c r="G219" s="43">
        <f t="shared" si="19"/>
        <v>0.00582347985138611</v>
      </c>
      <c r="H219" s="43">
        <f t="shared" si="19"/>
        <v>0.005748486549728493</v>
      </c>
      <c r="I219" s="43">
        <f t="shared" si="19"/>
        <v>0.0056964911939125455</v>
      </c>
      <c r="J219" s="43">
        <f t="shared" si="19"/>
        <v>0.005657494677050586</v>
      </c>
    </row>
    <row r="220" spans="1:10" ht="12.75">
      <c r="A220" s="36">
        <f t="shared" si="16"/>
        <v>0.43</v>
      </c>
      <c r="B220" s="43">
        <f t="shared" si="20"/>
        <v>0.0055376043084507795</v>
      </c>
      <c r="C220" s="43">
        <f t="shared" si="19"/>
        <v>0.005507606451958629</v>
      </c>
      <c r="D220" s="43">
        <f t="shared" si="19"/>
        <v>0.005454610238822499</v>
      </c>
      <c r="E220" s="43">
        <f t="shared" si="19"/>
        <v>0.005434611667827733</v>
      </c>
      <c r="F220" s="43">
        <f t="shared" si="19"/>
        <v>0.005349617741099976</v>
      </c>
      <c r="G220" s="43">
        <f t="shared" si="19"/>
        <v>0.0053376185985031166</v>
      </c>
      <c r="H220" s="43">
        <f t="shared" si="19"/>
        <v>0.0052676236000214335</v>
      </c>
      <c r="I220" s="43">
        <f t="shared" si="19"/>
        <v>0.005213627458335565</v>
      </c>
      <c r="J220" s="43">
        <f t="shared" si="19"/>
        <v>0.005188629244592107</v>
      </c>
    </row>
    <row r="221" spans="1:10" ht="12.75">
      <c r="A221" s="36">
        <f t="shared" si="16"/>
        <v>0.44</v>
      </c>
      <c r="B221" s="43">
        <f t="shared" si="20"/>
        <v>0.005092636103817229</v>
      </c>
      <c r="C221" s="43">
        <f t="shared" si="19"/>
        <v>0.005059638461675865</v>
      </c>
      <c r="D221" s="43">
        <f t="shared" si="19"/>
        <v>0.0050186413911365935</v>
      </c>
      <c r="E221" s="43">
        <f t="shared" si="19"/>
        <v>0.004993643177393136</v>
      </c>
      <c r="F221" s="43">
        <f t="shared" si="19"/>
        <v>0.0049196484647125015</v>
      </c>
      <c r="G221" s="43">
        <f t="shared" si="19"/>
        <v>0.004903649607916688</v>
      </c>
      <c r="H221" s="43">
        <f t="shared" si="19"/>
        <v>0.004843653894932389</v>
      </c>
      <c r="I221" s="43">
        <f t="shared" si="19"/>
        <v>0.004798657110194166</v>
      </c>
      <c r="J221" s="43">
        <f t="shared" si="19"/>
        <v>0.004782658253398352</v>
      </c>
    </row>
    <row r="222" spans="1:10" ht="12.75">
      <c r="A222" s="36">
        <f t="shared" si="16"/>
        <v>0.45</v>
      </c>
      <c r="B222" s="43">
        <f t="shared" si="20"/>
        <v>0.004695832228791912</v>
      </c>
      <c r="C222" s="43">
        <f aca="true" t="shared" si="21" ref="C222:J231">C106*$M106/10000</f>
        <v>0.004668833193404906</v>
      </c>
      <c r="D222" s="43">
        <f t="shared" si="21"/>
        <v>0.004629834586734785</v>
      </c>
      <c r="E222" s="43">
        <f t="shared" si="21"/>
        <v>0.004610835265536521</v>
      </c>
      <c r="F222" s="43">
        <f t="shared" si="21"/>
        <v>0.004545837587752987</v>
      </c>
      <c r="G222" s="43">
        <f t="shared" si="21"/>
        <v>0.004531838087922688</v>
      </c>
      <c r="H222" s="43">
        <f t="shared" si="21"/>
        <v>0.004473840160054305</v>
      </c>
      <c r="I222" s="43">
        <f t="shared" si="21"/>
        <v>0.004432841624836998</v>
      </c>
      <c r="J222" s="43">
        <f t="shared" si="21"/>
        <v>0.004419842089280292</v>
      </c>
    </row>
    <row r="223" spans="1:10" ht="12.75">
      <c r="A223" s="36">
        <f t="shared" si="16"/>
        <v>0.46</v>
      </c>
      <c r="B223" s="43">
        <f t="shared" si="20"/>
        <v>0.004337690048764803</v>
      </c>
      <c r="C223" s="43">
        <f t="shared" si="21"/>
        <v>0.0043176914777700364</v>
      </c>
      <c r="D223" s="43">
        <f t="shared" si="21"/>
        <v>0.0042776943357805035</v>
      </c>
      <c r="E223" s="43">
        <f t="shared" si="21"/>
        <v>0.0042656951931836435</v>
      </c>
      <c r="F223" s="43">
        <f t="shared" si="21"/>
        <v>0.004196700123251701</v>
      </c>
      <c r="G223" s="43">
        <f t="shared" si="21"/>
        <v>0.004192700409052747</v>
      </c>
      <c r="H223" s="43">
        <f t="shared" si="21"/>
        <v>0.004141704053016094</v>
      </c>
      <c r="I223" s="43">
        <f t="shared" si="21"/>
        <v>0.004104706696675776</v>
      </c>
      <c r="J223" s="43">
        <f t="shared" si="21"/>
        <v>0.004100706982476822</v>
      </c>
    </row>
    <row r="224" spans="1:10" ht="12.75">
      <c r="A224" s="36">
        <f t="shared" si="16"/>
        <v>0.47</v>
      </c>
      <c r="B224" s="43">
        <f t="shared" si="20"/>
        <v>0.004018856415569568</v>
      </c>
      <c r="C224" s="43">
        <f t="shared" si="21"/>
        <v>0.003999857094371305</v>
      </c>
      <c r="D224" s="43">
        <f t="shared" si="21"/>
        <v>0.0039638583805219636</v>
      </c>
      <c r="E224" s="43">
        <f t="shared" si="21"/>
        <v>0.003954858702059627</v>
      </c>
      <c r="F224" s="43">
        <f t="shared" si="21"/>
        <v>0.003890860988549686</v>
      </c>
      <c r="G224" s="43">
        <f t="shared" si="21"/>
        <v>0.003882861274360944</v>
      </c>
      <c r="H224" s="43">
        <f t="shared" si="21"/>
        <v>0.00383886284632286</v>
      </c>
      <c r="I224" s="43">
        <f t="shared" si="21"/>
        <v>0.003814863703756632</v>
      </c>
      <c r="J224" s="43">
        <f t="shared" si="21"/>
        <v>0.00381086384666226</v>
      </c>
    </row>
    <row r="225" spans="1:10" ht="12.75">
      <c r="A225" s="36">
        <f t="shared" si="16"/>
        <v>0.48</v>
      </c>
      <c r="B225" s="43">
        <f t="shared" si="20"/>
        <v>0.0037337332047228623</v>
      </c>
      <c r="C225" s="43">
        <f t="shared" si="21"/>
        <v>0.0037157344908275718</v>
      </c>
      <c r="D225" s="43">
        <f t="shared" si="21"/>
        <v>0.0036917362056338525</v>
      </c>
      <c r="E225" s="43">
        <f t="shared" si="21"/>
        <v>0.0036767372773877783</v>
      </c>
      <c r="F225" s="43">
        <f t="shared" si="21"/>
        <v>0.0036177414929532176</v>
      </c>
      <c r="G225" s="43">
        <f t="shared" si="21"/>
        <v>0.0036157416358537403</v>
      </c>
      <c r="H225" s="43">
        <f t="shared" si="21"/>
        <v>0.0035787442795134233</v>
      </c>
      <c r="I225" s="43">
        <f t="shared" si="21"/>
        <v>0.003549746351571012</v>
      </c>
      <c r="J225" s="43">
        <f t="shared" si="21"/>
        <v>0.003544746708822321</v>
      </c>
    </row>
    <row r="226" spans="1:10" ht="12.75">
      <c r="A226" s="36">
        <f t="shared" si="16"/>
        <v>0.49</v>
      </c>
      <c r="B226" s="43">
        <f t="shared" si="20"/>
        <v>0.003482688928979708</v>
      </c>
      <c r="C226" s="43">
        <f t="shared" si="21"/>
        <v>0.003469690090025722</v>
      </c>
      <c r="D226" s="43">
        <f t="shared" si="21"/>
        <v>0.0034426925014289793</v>
      </c>
      <c r="E226" s="43">
        <f t="shared" si="21"/>
        <v>0.00343669303729637</v>
      </c>
      <c r="F226" s="43">
        <f t="shared" si="21"/>
        <v>0.0033786982173478136</v>
      </c>
      <c r="G226" s="43">
        <f t="shared" si="21"/>
        <v>0.0033776983066590455</v>
      </c>
      <c r="H226" s="43">
        <f t="shared" si="21"/>
        <v>0.0033377018791083167</v>
      </c>
      <c r="I226" s="43">
        <f t="shared" si="21"/>
        <v>0.003313704022577879</v>
      </c>
      <c r="J226" s="43">
        <f t="shared" si="21"/>
        <v>0.0033177036653329523</v>
      </c>
    </row>
    <row r="227" spans="1:10" ht="12.75">
      <c r="A227" s="36">
        <f t="shared" si="16"/>
        <v>0.5</v>
      </c>
      <c r="B227" s="43">
        <f t="shared" si="20"/>
        <v>0.0032547674293982093</v>
      </c>
      <c r="C227" s="43">
        <f t="shared" si="21"/>
        <v>0.003247767929550041</v>
      </c>
      <c r="D227" s="43">
        <f t="shared" si="21"/>
        <v>0.0032177700730578918</v>
      </c>
      <c r="E227" s="43">
        <f t="shared" si="21"/>
        <v>0.0032117705017594617</v>
      </c>
      <c r="F227" s="43">
        <f t="shared" si="21"/>
        <v>0.0031587742886233314</v>
      </c>
      <c r="G227" s="43">
        <f t="shared" si="21"/>
        <v>0.0031627740028222846</v>
      </c>
      <c r="H227" s="43">
        <f t="shared" si="21"/>
        <v>0.0031257766464819676</v>
      </c>
      <c r="I227" s="43">
        <f t="shared" si="21"/>
        <v>0.003110777718235892</v>
      </c>
      <c r="J227" s="43">
        <f t="shared" si="21"/>
        <v>0.0031147774324348457</v>
      </c>
    </row>
    <row r="228" spans="1:10" ht="12.75">
      <c r="A228" s="36">
        <f t="shared" si="16"/>
        <v>0.51</v>
      </c>
      <c r="B228" s="43">
        <f t="shared" si="20"/>
        <v>0.0030517819338013318</v>
      </c>
      <c r="C228" s="43">
        <f t="shared" si="21"/>
        <v>0.003045782362502902</v>
      </c>
      <c r="D228" s="43">
        <f t="shared" si="21"/>
        <v>0.0030207841487594443</v>
      </c>
      <c r="E228" s="43">
        <f t="shared" si="21"/>
        <v>0.003019784220209706</v>
      </c>
      <c r="F228" s="43">
        <f t="shared" si="21"/>
        <v>0.0029667880070735754</v>
      </c>
      <c r="G228" s="43">
        <f t="shared" si="21"/>
        <v>0.002972787578372005</v>
      </c>
      <c r="H228" s="43">
        <f t="shared" si="21"/>
        <v>0.002933790364932211</v>
      </c>
      <c r="I228" s="43">
        <f t="shared" si="21"/>
        <v>0.0029177915081363983</v>
      </c>
      <c r="J228" s="43">
        <f t="shared" si="21"/>
        <v>0.0029257909365343047</v>
      </c>
    </row>
    <row r="229" spans="1:10" ht="12.75">
      <c r="A229" s="36">
        <f t="shared" si="16"/>
        <v>0.52</v>
      </c>
      <c r="B229" s="43">
        <f t="shared" si="20"/>
        <v>0.0028677950806494826</v>
      </c>
      <c r="C229" s="43">
        <f t="shared" si="21"/>
        <v>0.0028677950806494826</v>
      </c>
      <c r="D229" s="43">
        <f t="shared" si="21"/>
        <v>0.0028387971527070715</v>
      </c>
      <c r="E229" s="43">
        <f t="shared" si="21"/>
        <v>0.002837797224157333</v>
      </c>
      <c r="F229" s="43">
        <f t="shared" si="21"/>
        <v>0.0027898006537698935</v>
      </c>
      <c r="G229" s="43">
        <f t="shared" si="21"/>
        <v>0.002795800225068324</v>
      </c>
      <c r="H229" s="43">
        <f t="shared" si="21"/>
        <v>0.002760802725827483</v>
      </c>
      <c r="I229" s="43">
        <f t="shared" si="21"/>
        <v>0.0027448038690316696</v>
      </c>
      <c r="J229" s="43">
        <f t="shared" si="21"/>
        <v>0.002751803368879838</v>
      </c>
    </row>
    <row r="230" spans="1:10" ht="12.75">
      <c r="A230" s="36">
        <f t="shared" si="16"/>
        <v>0.53</v>
      </c>
      <c r="B230" s="43">
        <f t="shared" si="20"/>
        <v>0.0027088064412410903</v>
      </c>
      <c r="C230" s="43">
        <f t="shared" si="21"/>
        <v>0.002703806798492399</v>
      </c>
      <c r="D230" s="43">
        <f t="shared" si="21"/>
        <v>0.002678808584748941</v>
      </c>
      <c r="E230" s="43">
        <f t="shared" si="21"/>
        <v>0.002674808870549988</v>
      </c>
      <c r="F230" s="43">
        <f t="shared" si="21"/>
        <v>0.0026318119429112404</v>
      </c>
      <c r="G230" s="43">
        <f t="shared" si="21"/>
        <v>0.0026388114427594086</v>
      </c>
      <c r="H230" s="43">
        <f t="shared" si="21"/>
        <v>0.0026118133719164743</v>
      </c>
      <c r="I230" s="43">
        <f t="shared" si="21"/>
        <v>0.002594814586570923</v>
      </c>
      <c r="J230" s="43">
        <f t="shared" si="21"/>
        <v>0.0026068137291677825</v>
      </c>
    </row>
    <row r="231" spans="1:10" ht="12.75">
      <c r="A231" s="36">
        <f t="shared" si="16"/>
        <v>0.54</v>
      </c>
      <c r="B231" s="43">
        <f t="shared" si="20"/>
        <v>0.0025488178732829604</v>
      </c>
      <c r="C231" s="43">
        <f t="shared" si="21"/>
        <v>0.002549817801832699</v>
      </c>
      <c r="D231" s="43">
        <f t="shared" si="21"/>
        <v>0.0025238196595395025</v>
      </c>
      <c r="E231" s="43">
        <f t="shared" si="21"/>
        <v>0.0025268194451887175</v>
      </c>
      <c r="F231" s="43">
        <f t="shared" si="21"/>
        <v>0.00248382251754997</v>
      </c>
      <c r="G231" s="43">
        <f t="shared" si="21"/>
        <v>0.0024908220173981382</v>
      </c>
      <c r="H231" s="43">
        <f t="shared" si="21"/>
        <v>0.0024618240894557276</v>
      </c>
      <c r="I231" s="43">
        <f t="shared" si="21"/>
        <v>0.0024498249468588675</v>
      </c>
      <c r="J231" s="43">
        <f t="shared" si="21"/>
        <v>0.0024618240894557276</v>
      </c>
    </row>
    <row r="232" spans="1:10" ht="12.75">
      <c r="A232" s="36">
        <f t="shared" si="16"/>
        <v>0.55</v>
      </c>
      <c r="B232" s="43">
        <f aca="true" t="shared" si="22" ref="B232:J232">B116*$M116/10000</f>
        <v>0.002418783956130323</v>
      </c>
      <c r="C232" s="43">
        <f t="shared" si="22"/>
        <v>0.002419783866819091</v>
      </c>
      <c r="D232" s="43">
        <f t="shared" si="22"/>
        <v>0.002392786278222349</v>
      </c>
      <c r="E232" s="43">
        <f t="shared" si="22"/>
        <v>0.0023917863675335807</v>
      </c>
      <c r="F232" s="43">
        <f t="shared" si="22"/>
        <v>0.0023497901186053157</v>
      </c>
      <c r="G232" s="43">
        <f t="shared" si="22"/>
        <v>0.0023667886003143758</v>
      </c>
      <c r="H232" s="43">
        <f t="shared" si="22"/>
        <v>0.002331791726207488</v>
      </c>
      <c r="I232" s="43">
        <f t="shared" si="22"/>
        <v>0.0023297919048299513</v>
      </c>
      <c r="J232" s="43">
        <f t="shared" si="22"/>
        <v>0.0023357913689625604</v>
      </c>
    </row>
    <row r="233" spans="1:10" ht="12.75">
      <c r="A233" s="36">
        <f>A117/100</f>
        <v>0.56</v>
      </c>
      <c r="B233" s="43">
        <f aca="true" t="shared" si="23" ref="B233:J233">B117*$M117/10000</f>
        <v>0.002292836164549952</v>
      </c>
      <c r="C233" s="43">
        <f t="shared" si="23"/>
        <v>0.0022938360930996908</v>
      </c>
      <c r="D233" s="43">
        <f t="shared" si="23"/>
        <v>0.002275837379204401</v>
      </c>
      <c r="E233" s="43">
        <f t="shared" si="23"/>
        <v>0.002276837307754139</v>
      </c>
      <c r="F233" s="43">
        <f t="shared" si="23"/>
        <v>0.0022298406659164386</v>
      </c>
      <c r="G233" s="43">
        <f t="shared" si="23"/>
        <v>0.002237840094314345</v>
      </c>
      <c r="H233" s="43">
        <f t="shared" si="23"/>
        <v>0.002211841952021149</v>
      </c>
      <c r="I233" s="43">
        <f t="shared" si="23"/>
        <v>0.0022038425236232425</v>
      </c>
      <c r="J233" s="43">
        <f t="shared" si="23"/>
        <v>0.0022198413804190554</v>
      </c>
    </row>
    <row r="234" spans="1:10" ht="12.75">
      <c r="A234" s="1"/>
      <c r="B234" s="5"/>
      <c r="C234" s="5"/>
      <c r="D234" s="5"/>
      <c r="E234" s="5"/>
      <c r="F234" s="5"/>
      <c r="G234" s="5"/>
      <c r="H234" s="5"/>
      <c r="I234" s="5"/>
      <c r="J234" s="5"/>
    </row>
    <row r="235" spans="1:10" ht="12.75">
      <c r="A235" s="4" t="s">
        <v>124</v>
      </c>
      <c r="B235" s="5"/>
      <c r="C235" s="5"/>
      <c r="D235" s="5"/>
      <c r="E235" s="5"/>
      <c r="F235" s="5"/>
      <c r="G235" s="5"/>
      <c r="H235" s="5"/>
      <c r="I235" s="5"/>
      <c r="J235" s="5"/>
    </row>
    <row r="236" spans="1:10" ht="12.75">
      <c r="A236" s="36">
        <v>0</v>
      </c>
      <c r="B236" s="44">
        <f>B177/$F$177-1</f>
        <v>-0.002938258414103667</v>
      </c>
      <c r="C236" s="44">
        <f aca="true" t="shared" si="24" ref="C236:J236">C177/$F$177-1</f>
        <v>-0.001087537205220257</v>
      </c>
      <c r="D236" s="44">
        <f t="shared" si="24"/>
        <v>-0.0006754178432419877</v>
      </c>
      <c r="E236" s="44">
        <f t="shared" si="24"/>
        <v>-0.0004121193619780472</v>
      </c>
      <c r="F236" s="44">
        <f t="shared" si="24"/>
        <v>0</v>
      </c>
      <c r="G236" s="44">
        <f t="shared" si="24"/>
        <v>0.000244218881172209</v>
      </c>
      <c r="H236" s="44">
        <f t="shared" si="24"/>
        <v>0.00041211936197815824</v>
      </c>
      <c r="I236" s="44">
        <f t="shared" si="24"/>
        <v>-7.250248034829099E-05</v>
      </c>
      <c r="J236" s="44">
        <f t="shared" si="24"/>
        <v>-0.004109745859726788</v>
      </c>
    </row>
    <row r="237" spans="1:10" ht="12.75">
      <c r="A237" s="1"/>
      <c r="B237" s="5"/>
      <c r="C237" s="5"/>
      <c r="D237" s="5"/>
      <c r="E237" s="5"/>
      <c r="F237" s="5"/>
      <c r="G237" s="5"/>
      <c r="H237" s="5"/>
      <c r="I237" s="5"/>
      <c r="J237" s="5"/>
    </row>
    <row r="238" spans="1:10" ht="51">
      <c r="A238" s="45" t="s">
        <v>119</v>
      </c>
      <c r="B238" s="46">
        <f aca="true" t="shared" si="25" ref="B238:J238">SUM(B121/2,B233/2,B122:B232)*0.01</f>
        <v>0.13136417805635303</v>
      </c>
      <c r="C238" s="46">
        <f t="shared" si="25"/>
        <v>0.13172124979244598</v>
      </c>
      <c r="D238" s="46">
        <f t="shared" si="25"/>
        <v>0.13182768262383213</v>
      </c>
      <c r="E238" s="46">
        <f t="shared" si="25"/>
        <v>0.13185761043655972</v>
      </c>
      <c r="F238" s="46">
        <f t="shared" si="25"/>
        <v>0.13184189052697987</v>
      </c>
      <c r="G238" s="46">
        <f t="shared" si="25"/>
        <v>0.13179920796183714</v>
      </c>
      <c r="H238" s="46">
        <f t="shared" si="25"/>
        <v>0.13168566001596355</v>
      </c>
      <c r="I238" s="46">
        <f t="shared" si="25"/>
        <v>0.13146729909454977</v>
      </c>
      <c r="J238" s="46">
        <f t="shared" si="25"/>
        <v>0.13081665584341437</v>
      </c>
    </row>
    <row r="239" spans="1:10" ht="51">
      <c r="A239" s="45" t="s">
        <v>120</v>
      </c>
      <c r="B239" s="46">
        <f aca="true" t="shared" si="26" ref="B239:J239">SUM(B162/2,B192/2,B163:B191)*0.01</f>
        <v>0.07823498072115387</v>
      </c>
      <c r="C239" s="46">
        <f t="shared" si="26"/>
        <v>0.07838156559932792</v>
      </c>
      <c r="D239" s="46">
        <f t="shared" si="26"/>
        <v>0.07841632819824125</v>
      </c>
      <c r="E239" s="46">
        <f t="shared" si="26"/>
        <v>0.07843740674262031</v>
      </c>
      <c r="F239" s="46">
        <f t="shared" si="26"/>
        <v>0.07847067943977788</v>
      </c>
      <c r="G239" s="46">
        <f t="shared" si="26"/>
        <v>0.07849284291752916</v>
      </c>
      <c r="H239" s="46">
        <f t="shared" si="26"/>
        <v>0.07851446142868367</v>
      </c>
      <c r="I239" s="46">
        <f t="shared" si="26"/>
        <v>0.07849837754866669</v>
      </c>
      <c r="J239" s="46">
        <f t="shared" si="26"/>
        <v>0.07825766919747541</v>
      </c>
    </row>
    <row r="240" spans="1:10" ht="38.25">
      <c r="A240" s="45" t="s">
        <v>117</v>
      </c>
      <c r="B240" s="44">
        <f>B238/$F$238-1</f>
        <v>-0.003623373942207464</v>
      </c>
      <c r="C240" s="44">
        <f aca="true" t="shared" si="27" ref="C240:J240">C238/$F$238-1</f>
        <v>-0.0009150409938121218</v>
      </c>
      <c r="D240" s="44">
        <f t="shared" si="27"/>
        <v>-0.00010776471037354796</v>
      </c>
      <c r="E240" s="44">
        <f t="shared" si="27"/>
        <v>0.00011923304131200574</v>
      </c>
      <c r="F240" s="44">
        <f t="shared" si="27"/>
        <v>0</v>
      </c>
      <c r="G240" s="44">
        <f t="shared" si="27"/>
        <v>-0.0003237405423429651</v>
      </c>
      <c r="H240" s="44">
        <f t="shared" si="27"/>
        <v>-0.001184983849911836</v>
      </c>
      <c r="I240" s="44">
        <f t="shared" si="27"/>
        <v>-0.0028412170891424227</v>
      </c>
      <c r="J240" s="44">
        <f t="shared" si="27"/>
        <v>-0.007776243798291782</v>
      </c>
    </row>
    <row r="241" spans="1:10" ht="51">
      <c r="A241" s="45" t="s">
        <v>118</v>
      </c>
      <c r="B241" s="44">
        <f>B239/$F$239-1</f>
        <v>-0.0030036533429649293</v>
      </c>
      <c r="C241" s="44">
        <f aca="true" t="shared" si="28" ref="C241:J241">C239/$F$239-1</f>
        <v>-0.0011356323289942738</v>
      </c>
      <c r="D241" s="44">
        <f t="shared" si="28"/>
        <v>-0.00069263120855656</v>
      </c>
      <c r="E241" s="44">
        <f t="shared" si="28"/>
        <v>-0.00042401438849659634</v>
      </c>
      <c r="F241" s="44">
        <f t="shared" si="28"/>
        <v>0</v>
      </c>
      <c r="G241" s="44">
        <f t="shared" si="28"/>
        <v>0.00028244279149247653</v>
      </c>
      <c r="H241" s="44">
        <f t="shared" si="28"/>
        <v>0.0005579407393736524</v>
      </c>
      <c r="I241" s="44">
        <f t="shared" si="28"/>
        <v>0.00035297399087852455</v>
      </c>
      <c r="J241" s="44">
        <f t="shared" si="28"/>
        <v>-0.002714520172670931</v>
      </c>
    </row>
    <row r="243" spans="5:7" ht="12.75">
      <c r="E243" s="1" t="s">
        <v>122</v>
      </c>
      <c r="F243" s="35">
        <f>SUM(C162:I192)/31/7</f>
        <v>0.26147470608868617</v>
      </c>
      <c r="G243" s="4" t="s">
        <v>201</v>
      </c>
    </row>
    <row r="244" spans="5:7" ht="12.75">
      <c r="E244" s="1" t="s">
        <v>123</v>
      </c>
      <c r="F244" s="7">
        <f>F238/F243</f>
        <v>0.5042242613029734</v>
      </c>
      <c r="G244" s="4" t="s">
        <v>202</v>
      </c>
    </row>
    <row r="245" spans="2:10" ht="12.75">
      <c r="B245" s="3"/>
      <c r="C245" s="3"/>
      <c r="D245" s="3"/>
      <c r="E245" s="3"/>
      <c r="F245" s="3"/>
      <c r="G245" s="3"/>
      <c r="H245" s="3"/>
      <c r="I245" s="3"/>
      <c r="J245" s="3"/>
    </row>
    <row r="246" spans="2:10" ht="12.75">
      <c r="B246" s="3"/>
      <c r="C246" s="3"/>
      <c r="D246" s="3"/>
      <c r="E246" s="3"/>
      <c r="F246" s="3"/>
      <c r="G246" s="3"/>
      <c r="H246" s="3"/>
      <c r="I246" s="3"/>
      <c r="J246" s="3"/>
    </row>
    <row r="248" spans="6:7" ht="12.75">
      <c r="F248" s="5"/>
      <c r="G248" s="5"/>
    </row>
  </sheetData>
  <printOptions/>
  <pageMargins left="0.984251968503937" right="0.7874015748031497" top="1.1811023622047245" bottom="0.5905511811023623" header="0.5118110236220472" footer="0.3937007874015748"/>
  <pageSetup horizontalDpi="1200" verticalDpi="1200" orientation="landscape" paperSize="9" r:id="rId1"/>
  <headerFooter alignWithMargins="0">
    <oddFooter>&amp;L&amp;P+7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Naumenkov Andrey I.</dc:creator>
  <cp:keywords/>
  <dc:description/>
  <cp:lastModifiedBy>jwenning</cp:lastModifiedBy>
  <cp:lastPrinted>2003-01-15T07:26:11Z</cp:lastPrinted>
  <dcterms:created xsi:type="dcterms:W3CDTF">2002-11-17T13:47:59Z</dcterms:created>
  <dcterms:modified xsi:type="dcterms:W3CDTF">2003-08-28T07:37:38Z</dcterms:modified>
  <cp:category/>
  <cp:version/>
  <cp:contentType/>
  <cp:contentStatus/>
</cp:coreProperties>
</file>